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20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1'!$B$6:$U$347</definedName>
    <definedName name="_Hlk155693198" localSheetId="0">'Plan Adqu ICFE 2024 VR 1'!$M$134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45" i="11" l="1"/>
  <c r="R340" i="11"/>
  <c r="R338" i="11"/>
  <c r="R342" i="11"/>
  <c r="R75" i="11" l="1"/>
  <c r="R81" i="11"/>
  <c r="T193" i="11"/>
  <c r="R225" i="11"/>
  <c r="R226" i="11"/>
  <c r="R332" i="11" l="1"/>
  <c r="R333" i="11"/>
  <c r="R331" i="11" l="1"/>
  <c r="R336" i="11"/>
  <c r="R334" i="11"/>
  <c r="R337" i="11"/>
  <c r="R330" i="11"/>
  <c r="R335" i="11"/>
  <c r="R135" i="11" l="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/>
  <c r="E4" i="12"/>
  <c r="F4" i="12" s="1"/>
  <c r="E5" i="12"/>
  <c r="F5" i="12" s="1"/>
  <c r="E6" i="12"/>
  <c r="F6" i="12"/>
  <c r="E7" i="12"/>
  <c r="F7" i="12"/>
  <c r="E8" i="12"/>
  <c r="F8" i="12" s="1"/>
  <c r="E9" i="12"/>
  <c r="F9" i="12" s="1"/>
  <c r="E10" i="12"/>
  <c r="F10" i="12"/>
  <c r="E11" i="12"/>
  <c r="F11" i="12"/>
  <c r="R224" i="11" l="1"/>
  <c r="R237" i="11"/>
  <c r="R268" i="11"/>
  <c r="R171" i="11"/>
  <c r="R214" i="11" l="1"/>
  <c r="R208" i="11"/>
  <c r="R309" i="11"/>
  <c r="R323" i="11"/>
  <c r="R114" i="11"/>
  <c r="R142" i="11"/>
  <c r="R108" i="11"/>
  <c r="R284" i="11" l="1"/>
  <c r="R283" i="11" s="1"/>
  <c r="R282" i="11" s="1"/>
  <c r="R322" i="11"/>
  <c r="T322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R7" i="11"/>
  <c r="T7" i="11" s="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>CERTIFICADOS DIGITALES DE FUNCION PUBLICA Y SSL</t>
        </r>
      </text>
    </comment>
    <comment ref="L1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22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R330" authorId="1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3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</text>
    </comment>
    <comment ref="R34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R34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R34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</commentList>
</comments>
</file>

<file path=xl/sharedStrings.xml><?xml version="1.0" encoding="utf-8"?>
<sst xmlns="http://schemas.openxmlformats.org/spreadsheetml/2006/main" count="168399" uniqueCount="113308">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</sst>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347"/>
  <sheetViews>
    <sheetView showGridLines="0" tabSelected="1" topLeftCell="M6" zoomScale="90" zoomScaleNormal="90" workbookViewId="0">
      <pane xSplit="9210" ySplit="2700" topLeftCell="S322" activePane="bottomRight"/>
      <selection activeCell="K6" sqref="K1:K1048576"/>
      <selection pane="topRight" activeCell="S7" sqref="S7"/>
      <selection pane="bottomLeft" activeCell="M336" sqref="M336"/>
      <selection pane="bottomRight" activeCell="S322" sqref="S322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128000000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128000000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f>130000000-2000000</f>
        <v>128000000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5355100000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1301400000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94200000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94200000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31500000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1048568000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1048568000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963559000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v>25909000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/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>
        <v>11896000000</v>
      </c>
      <c r="T193" s="147">
        <f>+R193-S193</f>
        <v>0</v>
      </c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65.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f>3000000000+2700000000</f>
        <v>5700000000</v>
      </c>
      <c r="S225" s="95"/>
      <c r="T225" s="127"/>
      <c r="U225" s="97" t="s">
        <v>112999</v>
      </c>
    </row>
    <row r="226" spans="1:21" ht="54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2700000000-2700000000</f>
        <v>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2699498800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2377542000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2044782000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v>560000000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v>40450000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v>840000000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v>71872000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v>280000000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v>22460000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v>80000000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171456800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171456800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171456800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v>55000000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20000000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20000000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20000000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v>20000000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+R308+R322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SUM(R310:R321)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v>4138111605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v>550573393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v>4564220183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v>410779817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113030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7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75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5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113160</v>
      </c>
      <c r="M318" s="91" t="s">
        <v>113220</v>
      </c>
      <c r="N318" s="92">
        <v>45336</v>
      </c>
      <c r="O318" s="92" t="s">
        <v>113181</v>
      </c>
      <c r="P318" s="93" t="s">
        <v>113221</v>
      </c>
      <c r="Q318" s="93" t="s">
        <v>113304</v>
      </c>
      <c r="R318" s="117">
        <v>4133000000</v>
      </c>
      <c r="S318" s="140"/>
      <c r="T318" s="140"/>
      <c r="U318" s="291" t="s">
        <v>113162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113163</v>
      </c>
      <c r="L319" s="90">
        <v>81101500</v>
      </c>
      <c r="M319" s="91" t="s">
        <v>113222</v>
      </c>
      <c r="N319" s="92">
        <v>45336</v>
      </c>
      <c r="O319" s="92" t="s">
        <v>113181</v>
      </c>
      <c r="P319" s="93" t="s">
        <v>113221</v>
      </c>
      <c r="Q319" s="93" t="s">
        <v>113305</v>
      </c>
      <c r="R319" s="117">
        <v>405000000</v>
      </c>
      <c r="S319" s="140"/>
      <c r="T319" s="140"/>
      <c r="U319" s="291" t="s">
        <v>113162</v>
      </c>
    </row>
    <row r="320" spans="1:21" ht="45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113223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2107000000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113224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355000000</v>
      </c>
      <c r="S321" s="140"/>
      <c r="T321" s="140"/>
      <c r="U321" s="291" t="s">
        <v>113162</v>
      </c>
    </row>
    <row r="322" spans="1:21" ht="30" x14ac:dyDescent="0.2">
      <c r="A322" s="322"/>
      <c r="B322" s="250" t="s">
        <v>113153</v>
      </c>
      <c r="C322" s="250"/>
      <c r="D322" s="250" t="s">
        <v>113155</v>
      </c>
      <c r="E322" s="250"/>
      <c r="F322" s="250" t="s">
        <v>113157</v>
      </c>
      <c r="G322" s="250"/>
      <c r="H322" s="250" t="s">
        <v>106211</v>
      </c>
      <c r="I322" s="250"/>
      <c r="J322" s="250"/>
      <c r="K322" s="64"/>
      <c r="L322" s="64"/>
      <c r="M322" s="65" t="s">
        <v>113168</v>
      </c>
      <c r="N322" s="66"/>
      <c r="O322" s="66" t="s">
        <v>112994</v>
      </c>
      <c r="P322" s="67"/>
      <c r="Q322" s="67"/>
      <c r="R322" s="68">
        <f>+R323</f>
        <v>20795000000</v>
      </c>
      <c r="S322" s="69">
        <v>20795000000</v>
      </c>
      <c r="T322" s="69">
        <f>+R322-S322</f>
        <v>0</v>
      </c>
      <c r="U322" s="70"/>
    </row>
    <row r="323" spans="1:21" ht="15.75" x14ac:dyDescent="0.2">
      <c r="A323" s="322"/>
      <c r="B323" s="285" t="s">
        <v>105516</v>
      </c>
      <c r="C323" s="285"/>
      <c r="D323" s="285"/>
      <c r="E323" s="285"/>
      <c r="F323" s="285"/>
      <c r="G323" s="285"/>
      <c r="H323" s="285"/>
      <c r="I323" s="285"/>
      <c r="J323" s="285"/>
      <c r="K323" s="34"/>
      <c r="L323" s="34"/>
      <c r="M323" s="35" t="s">
        <v>112993</v>
      </c>
      <c r="N323" s="286"/>
      <c r="O323" s="286" t="s">
        <v>112994</v>
      </c>
      <c r="P323" s="287"/>
      <c r="Q323" s="287"/>
      <c r="R323" s="292">
        <f>SUM(R324:R347)</f>
        <v>20795000000</v>
      </c>
      <c r="S323" s="293"/>
      <c r="T323" s="293"/>
      <c r="U323" s="294"/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113170</v>
      </c>
      <c r="L324" s="90" t="s">
        <v>113160</v>
      </c>
      <c r="M324" s="91" t="s">
        <v>113169</v>
      </c>
      <c r="N324" s="92">
        <v>45163</v>
      </c>
      <c r="O324" s="92" t="s">
        <v>113009</v>
      </c>
      <c r="P324" s="93" t="s">
        <v>113021</v>
      </c>
      <c r="Q324" s="93" t="s">
        <v>113304</v>
      </c>
      <c r="R324" s="117">
        <v>1160000000</v>
      </c>
      <c r="S324" s="95"/>
      <c r="T324" s="138"/>
      <c r="U324" s="91" t="s">
        <v>113162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113170</v>
      </c>
      <c r="L325" s="54">
        <v>81101500</v>
      </c>
      <c r="M325" s="91" t="s">
        <v>113171</v>
      </c>
      <c r="N325" s="92">
        <v>45222</v>
      </c>
      <c r="O325" s="92" t="s">
        <v>113069</v>
      </c>
      <c r="P325" s="93" t="s">
        <v>113021</v>
      </c>
      <c r="Q325" s="93" t="s">
        <v>113305</v>
      </c>
      <c r="R325" s="117">
        <v>177400000</v>
      </c>
      <c r="S325" s="95"/>
      <c r="T325" s="138"/>
      <c r="U325" s="91" t="s">
        <v>113162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113174</v>
      </c>
      <c r="N326" s="92">
        <v>45163</v>
      </c>
      <c r="O326" s="92" t="s">
        <v>113059</v>
      </c>
      <c r="P326" s="93" t="s">
        <v>113021</v>
      </c>
      <c r="Q326" s="93" t="s">
        <v>113304</v>
      </c>
      <c r="R326" s="117">
        <v>1754000000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113175</v>
      </c>
      <c r="N327" s="92">
        <v>45222</v>
      </c>
      <c r="O327" s="92" t="s">
        <v>113059</v>
      </c>
      <c r="P327" s="93" t="s">
        <v>113021</v>
      </c>
      <c r="Q327" s="93" t="s">
        <v>113305</v>
      </c>
      <c r="R327" s="117">
        <v>178500000</v>
      </c>
      <c r="S327" s="95"/>
      <c r="T327" s="138"/>
      <c r="U327" s="91" t="s">
        <v>113162</v>
      </c>
    </row>
    <row r="328" spans="1:21" ht="45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113202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v>1655616086.6700001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>
        <v>81101500</v>
      </c>
      <c r="M329" s="91" t="s">
        <v>113203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v>160005447.80000001</v>
      </c>
      <c r="S329" s="95"/>
      <c r="T329" s="138"/>
      <c r="U329" s="91" t="s">
        <v>113162</v>
      </c>
    </row>
    <row r="330" spans="1:21" ht="45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113204</v>
      </c>
      <c r="N330" s="92">
        <v>45651</v>
      </c>
      <c r="O330" s="92" t="s">
        <v>113059</v>
      </c>
      <c r="P330" s="93" t="s">
        <v>113021</v>
      </c>
      <c r="Q330" s="93" t="s">
        <v>113304</v>
      </c>
      <c r="R330" s="117">
        <f>2900000000-7147237-29002880-16094179</f>
        <v>2847755704</v>
      </c>
      <c r="S330" s="95"/>
      <c r="T330" s="138"/>
      <c r="U330" s="91" t="s">
        <v>113162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113205</v>
      </c>
      <c r="N331" s="92">
        <v>45651</v>
      </c>
      <c r="O331" s="92" t="s">
        <v>113059</v>
      </c>
      <c r="P331" s="93" t="s">
        <v>113021</v>
      </c>
      <c r="Q331" s="93" t="s">
        <v>113305</v>
      </c>
      <c r="R331" s="117">
        <f>300000000+8833032+1166968</f>
        <v>310000000</v>
      </c>
      <c r="S331" s="95"/>
      <c r="T331" s="138"/>
      <c r="U331" s="91" t="s">
        <v>113162</v>
      </c>
    </row>
    <row r="332" spans="1:21" ht="45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113206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2800000000+88483032</f>
        <v>2888483032</v>
      </c>
      <c r="S332" s="95"/>
      <c r="T332" s="138"/>
      <c r="U332" s="91" t="s">
        <v>113162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113207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290000000+7147237+22852763</f>
        <v>320000000</v>
      </c>
      <c r="S333" s="95"/>
      <c r="T333" s="138"/>
      <c r="U333" s="91" t="s">
        <v>113162</v>
      </c>
    </row>
    <row r="334" spans="1:21" ht="45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113208</v>
      </c>
      <c r="N334" s="92">
        <v>45651</v>
      </c>
      <c r="O334" s="92" t="s">
        <v>113181</v>
      </c>
      <c r="P334" s="93" t="s">
        <v>113021</v>
      </c>
      <c r="Q334" s="93" t="s">
        <v>113304</v>
      </c>
      <c r="R334" s="117">
        <f>2400000000-8833032-22852763</f>
        <v>2368314205</v>
      </c>
      <c r="S334" s="95"/>
      <c r="T334" s="138"/>
      <c r="U334" s="91" t="s">
        <v>113162</v>
      </c>
    </row>
    <row r="335" spans="1:21" ht="30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113209</v>
      </c>
      <c r="N335" s="92">
        <v>45651</v>
      </c>
      <c r="O335" s="92" t="s">
        <v>113181</v>
      </c>
      <c r="P335" s="93" t="s">
        <v>113021</v>
      </c>
      <c r="Q335" s="93" t="s">
        <v>113305</v>
      </c>
      <c r="R335" s="117">
        <f>270000000+29002880</f>
        <v>299002880</v>
      </c>
      <c r="S335" s="95"/>
      <c r="T335" s="138"/>
      <c r="U335" s="91" t="s">
        <v>113162</v>
      </c>
    </row>
    <row r="336" spans="1:21" ht="45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113172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2900000000-1166968-88483032</f>
        <v>2810350000</v>
      </c>
      <c r="S336" s="95"/>
      <c r="T336" s="138"/>
      <c r="U336" s="91" t="s">
        <v>113162</v>
      </c>
    </row>
    <row r="337" spans="1:21" ht="30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113173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300000000+16094179</f>
        <v>316094179</v>
      </c>
      <c r="S337" s="95"/>
      <c r="T337" s="138"/>
      <c r="U337" s="91" t="s">
        <v>113162</v>
      </c>
    </row>
    <row r="338" spans="1:21" ht="45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113210</v>
      </c>
      <c r="N338" s="92">
        <v>45641</v>
      </c>
      <c r="O338" s="92" t="s">
        <v>113181</v>
      </c>
      <c r="P338" s="93" t="s">
        <v>113010</v>
      </c>
      <c r="Q338" s="93" t="s">
        <v>113304</v>
      </c>
      <c r="R338" s="117">
        <f>1100000000-200000000</f>
        <v>900000000</v>
      </c>
      <c r="S338" s="95" t="s">
        <v>105533</v>
      </c>
      <c r="T338" s="314">
        <v>3191426295.0047998</v>
      </c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113211</v>
      </c>
      <c r="N339" s="92">
        <v>45641</v>
      </c>
      <c r="O339" s="92" t="s">
        <v>113181</v>
      </c>
      <c r="P339" s="93" t="s">
        <v>113010</v>
      </c>
      <c r="Q339" s="93" t="s">
        <v>113305</v>
      </c>
      <c r="R339" s="117">
        <v>160000000</v>
      </c>
      <c r="S339" s="95" t="s">
        <v>105533</v>
      </c>
      <c r="T339" s="314">
        <v>285450049</v>
      </c>
      <c r="U339" s="91" t="s">
        <v>113162</v>
      </c>
    </row>
    <row r="340" spans="1:21" ht="45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113212</v>
      </c>
      <c r="N340" s="92">
        <v>45641</v>
      </c>
      <c r="O340" s="92" t="s">
        <v>113181</v>
      </c>
      <c r="P340" s="93" t="s">
        <v>113021</v>
      </c>
      <c r="Q340" s="93" t="s">
        <v>113304</v>
      </c>
      <c r="R340" s="117">
        <f>1000000000-100000000</f>
        <v>900000000</v>
      </c>
      <c r="S340" s="95" t="s">
        <v>105533</v>
      </c>
      <c r="T340" s="314">
        <v>773272719.76959991</v>
      </c>
      <c r="U340" s="91" t="s">
        <v>113162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113213</v>
      </c>
      <c r="N341" s="92">
        <v>45641</v>
      </c>
      <c r="O341" s="92" t="s">
        <v>113181</v>
      </c>
      <c r="P341" s="93" t="s">
        <v>113021</v>
      </c>
      <c r="Q341" s="93" t="s">
        <v>113305</v>
      </c>
      <c r="R341" s="117">
        <v>80000000</v>
      </c>
      <c r="S341" s="95" t="s">
        <v>105533</v>
      </c>
      <c r="T341" s="314">
        <v>104065708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113214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f>1000000000-100000000</f>
        <v>900000000</v>
      </c>
      <c r="S342" s="95" t="s">
        <v>105533</v>
      </c>
      <c r="T342" s="314">
        <v>510274233.06879997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113215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120000000</v>
      </c>
      <c r="S343" s="95" t="s">
        <v>105533</v>
      </c>
      <c r="T343" s="314">
        <v>50000000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90121600</v>
      </c>
      <c r="M344" s="91" t="s">
        <v>113167</v>
      </c>
      <c r="N344" s="92">
        <v>45311</v>
      </c>
      <c r="O344" s="92" t="s">
        <v>113059</v>
      </c>
      <c r="P344" s="93" t="s">
        <v>113010</v>
      </c>
      <c r="Q344" s="93" t="s">
        <v>113030</v>
      </c>
      <c r="R344" s="117">
        <v>40000000</v>
      </c>
      <c r="S344" s="95"/>
      <c r="T344" s="138"/>
      <c r="U344" s="91" t="s">
        <v>113162</v>
      </c>
    </row>
    <row r="345" spans="1:21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/>
      <c r="L345" s="90"/>
      <c r="M345" s="91" t="s">
        <v>113307</v>
      </c>
      <c r="N345" s="92" t="s">
        <v>113030</v>
      </c>
      <c r="O345" s="92" t="s">
        <v>113030</v>
      </c>
      <c r="P345" s="92" t="s">
        <v>113030</v>
      </c>
      <c r="Q345" s="92" t="s">
        <v>113030</v>
      </c>
      <c r="R345" s="117">
        <f>200000000+100000000</f>
        <v>300000000</v>
      </c>
      <c r="S345" s="95"/>
      <c r="T345" s="138"/>
      <c r="U345" s="91"/>
    </row>
    <row r="346" spans="1:21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/>
      <c r="L346" s="90"/>
      <c r="M346" s="91" t="s">
        <v>113306</v>
      </c>
      <c r="N346" s="92" t="s">
        <v>113030</v>
      </c>
      <c r="O346" s="92" t="s">
        <v>113030</v>
      </c>
      <c r="P346" s="92" t="s">
        <v>113030</v>
      </c>
      <c r="Q346" s="92" t="s">
        <v>113030</v>
      </c>
      <c r="R346" s="117">
        <v>100000000</v>
      </c>
      <c r="S346" s="95"/>
      <c r="T346" s="138"/>
      <c r="U346" s="91"/>
    </row>
    <row r="347" spans="1:21" ht="30" x14ac:dyDescent="0.2">
      <c r="A347" s="322"/>
      <c r="B347" s="319"/>
      <c r="C347" s="320"/>
      <c r="D347" s="320"/>
      <c r="E347" s="320"/>
      <c r="F347" s="320"/>
      <c r="G347" s="320"/>
      <c r="H347" s="320"/>
      <c r="I347" s="320"/>
      <c r="J347" s="321"/>
      <c r="K347" s="321" t="s">
        <v>113170</v>
      </c>
      <c r="L347" s="90">
        <v>90111500</v>
      </c>
      <c r="M347" s="91" t="s">
        <v>113216</v>
      </c>
      <c r="N347" s="92">
        <v>45311</v>
      </c>
      <c r="O347" s="92" t="s">
        <v>113181</v>
      </c>
      <c r="P347" s="93" t="s">
        <v>113179</v>
      </c>
      <c r="Q347" s="93" t="s">
        <v>113030</v>
      </c>
      <c r="R347" s="117">
        <v>49478465.53000021</v>
      </c>
      <c r="S347" s="95"/>
      <c r="T347" s="138"/>
      <c r="U347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7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U156:U174 U176:U265 U267:U282 U1:U154 U285:U1048576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2024-02-13T20:06:03Z</dcterms:modified>
</cp:coreProperties>
</file>