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72.23.131.133\Tecnica\VIGENCIA 2022\AYUDAS SEMANALES\PRESENTACION MENSUAL SISTEMAS\INDICADORES DE GESTIÓN\INDICADOR 2021\"/>
    </mc:Choice>
  </mc:AlternateContent>
  <bookViews>
    <workbookView xWindow="0" yWindow="0" windowWidth="28800" windowHeight="11805" tabRatio="692" firstSheet="2" activeTab="2"/>
  </bookViews>
  <sheets>
    <sheet name="INDICADORES DE GESTIÓN " sheetId="1" state="hidden" r:id="rId1"/>
    <sheet name="Hoja1" sheetId="3" state="hidden" r:id="rId2"/>
    <sheet name="PROYECTOS GPRO-IND1" sheetId="25" r:id="rId3"/>
    <sheet name="PROYECTOS GPRO-IND2" sheetId="27" r:id="rId4"/>
    <sheet name="PROYECTOS GPRO-IND3" sheetId="70" r:id="rId5"/>
    <sheet name="PROYECTOS GPRO-IND4" sheetId="68" r:id="rId6"/>
    <sheet name="PROYECTOS GPRO-IND5" sheetId="69" r:id="rId7"/>
    <sheet name="PROYECTOS GPRO-IND6" sheetId="28" r:id="rId8"/>
    <sheet name="Instructivo" sheetId="2" state="hidden" r:id="rId9"/>
  </sheets>
  <externalReferences>
    <externalReference r:id="rId10"/>
    <externalReference r:id="rId11"/>
    <externalReference r:id="rId12"/>
  </externalReferences>
  <definedNames>
    <definedName name="_xlnm.Print_Area" localSheetId="0">'INDICADORES DE GESTIÓN '!$A$1:$Y$49</definedName>
    <definedName name="_xlnm.Print_Area" localSheetId="2">'PROYECTOS GPRO-IND1'!$A$1:$Y$49</definedName>
    <definedName name="_xlnm.Print_Area" localSheetId="3">'PROYECTOS GPRO-IND2'!$A$1:$Y$49</definedName>
    <definedName name="_xlnm.Print_Area" localSheetId="4">'PROYECTOS GPRO-IND3'!$A$1:$Y$49</definedName>
    <definedName name="_xlnm.Print_Area" localSheetId="5">'PROYECTOS GPRO-IND4'!$A$1:$Y$49</definedName>
    <definedName name="_xlnm.Print_Area" localSheetId="6">'PROYECTOS GPRO-IND5'!$A$1:$Y$49</definedName>
    <definedName name="_xlnm.Print_Area" localSheetId="7">'PROYECTOS GPRO-IND6'!$A$1:$Y$49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X18" i="25" l="1"/>
  <c r="AW18" i="25"/>
  <c r="AV18" i="25"/>
  <c r="AX34" i="25"/>
  <c r="AP16" i="25"/>
  <c r="AP17" i="25"/>
  <c r="AP18" i="25"/>
  <c r="AP19" i="28" l="1"/>
  <c r="AP17" i="68"/>
  <c r="AP18" i="27"/>
  <c r="AP16" i="68" l="1"/>
  <c r="AL16" i="68"/>
  <c r="AW34" i="25"/>
  <c r="AP16" i="28" l="1"/>
  <c r="AP17" i="28"/>
  <c r="AP18" i="28"/>
  <c r="T23" i="70"/>
  <c r="C36" i="70" s="1"/>
  <c r="N23" i="70"/>
  <c r="C33" i="70" s="1"/>
  <c r="G23" i="70"/>
  <c r="C30" i="70"/>
  <c r="AP18" i="70"/>
  <c r="AP17" i="70"/>
  <c r="AP16" i="70"/>
  <c r="AP15" i="70"/>
  <c r="AR15" i="70" l="1"/>
  <c r="AR7" i="28" l="1"/>
  <c r="AP22" i="69"/>
  <c r="AP21" i="69"/>
  <c r="AP20" i="69"/>
  <c r="AP19" i="69"/>
  <c r="AP18" i="69"/>
  <c r="AP16" i="69"/>
  <c r="AP15" i="69"/>
  <c r="AP11" i="69"/>
  <c r="AR11" i="69" s="1"/>
  <c r="AP7" i="69"/>
  <c r="AR7" i="69" s="1"/>
  <c r="AP22" i="68"/>
  <c r="AP21" i="68"/>
  <c r="AP20" i="68"/>
  <c r="AP19" i="68"/>
  <c r="AR19" i="68" s="1"/>
  <c r="AI18" i="68"/>
  <c r="AI17" i="68"/>
  <c r="AI16" i="68"/>
  <c r="AI15" i="68"/>
  <c r="AL11" i="68"/>
  <c r="AI11" i="68"/>
  <c r="AP7" i="68"/>
  <c r="AR7" i="68" s="1"/>
  <c r="AP22" i="70"/>
  <c r="AP21" i="70"/>
  <c r="AP20" i="70"/>
  <c r="AP19" i="70"/>
  <c r="AR19" i="70" s="1"/>
  <c r="AR11" i="70"/>
  <c r="AP11" i="70"/>
  <c r="AP7" i="70"/>
  <c r="AR7" i="70" s="1"/>
  <c r="AP22" i="27"/>
  <c r="AP21" i="27"/>
  <c r="AP20" i="27"/>
  <c r="AP19" i="27"/>
  <c r="AR19" i="27" s="1"/>
  <c r="AP15" i="27"/>
  <c r="AR15" i="27" s="1"/>
  <c r="AR11" i="27"/>
  <c r="AP11" i="27"/>
  <c r="AP7" i="27"/>
  <c r="AR7" i="27" s="1"/>
  <c r="AP22" i="25"/>
  <c r="AP21" i="25"/>
  <c r="AP20" i="25"/>
  <c r="AP19" i="25"/>
  <c r="AR19" i="25" s="1"/>
  <c r="AI18" i="25"/>
  <c r="AI17" i="25"/>
  <c r="AI16" i="25"/>
  <c r="AI15" i="25"/>
  <c r="AL11" i="25"/>
  <c r="AP11" i="25" s="1"/>
  <c r="AR11" i="25" s="1"/>
  <c r="AI11" i="25"/>
  <c r="AI7" i="25"/>
  <c r="AL7" i="25" s="1"/>
  <c r="AP7" i="25" s="1"/>
  <c r="AR7" i="25" s="1"/>
  <c r="AR15" i="69" l="1"/>
  <c r="AR19" i="69"/>
  <c r="AP11" i="68"/>
  <c r="AR11" i="68" s="1"/>
  <c r="AP15" i="25"/>
  <c r="AR15" i="25" s="1"/>
  <c r="AP15" i="68"/>
  <c r="AR15" i="68" s="1"/>
  <c r="E37" i="70" l="1"/>
  <c r="E36" i="70"/>
  <c r="D36" i="70"/>
  <c r="E35" i="70"/>
  <c r="E34" i="70"/>
  <c r="E33" i="70"/>
  <c r="D33" i="70"/>
  <c r="E32" i="70"/>
  <c r="E31" i="70"/>
  <c r="E30" i="70"/>
  <c r="D30" i="70"/>
  <c r="E29" i="70"/>
  <c r="E28" i="70"/>
  <c r="E27" i="70"/>
  <c r="D27" i="70"/>
  <c r="D23" i="70"/>
  <c r="C27" i="70" s="1"/>
  <c r="E37" i="69"/>
  <c r="E36" i="69"/>
  <c r="D36" i="69"/>
  <c r="E35" i="69"/>
  <c r="E34" i="69"/>
  <c r="E33" i="69"/>
  <c r="D33" i="69"/>
  <c r="E32" i="69"/>
  <c r="E31" i="69"/>
  <c r="E30" i="69"/>
  <c r="D30" i="69"/>
  <c r="E29" i="69"/>
  <c r="E28" i="69"/>
  <c r="E27" i="69"/>
  <c r="D27" i="69"/>
  <c r="T24" i="69"/>
  <c r="N24" i="69"/>
  <c r="G24" i="69"/>
  <c r="D24" i="69"/>
  <c r="T23" i="69"/>
  <c r="N23" i="69"/>
  <c r="G23" i="69"/>
  <c r="D23" i="69"/>
  <c r="C27" i="69" s="1"/>
  <c r="E37" i="68"/>
  <c r="E36" i="68"/>
  <c r="D36" i="68"/>
  <c r="E35" i="68"/>
  <c r="E34" i="68"/>
  <c r="E33" i="68"/>
  <c r="D33" i="68"/>
  <c r="E32" i="68"/>
  <c r="E31" i="68"/>
  <c r="E30" i="68"/>
  <c r="D30" i="68"/>
  <c r="E29" i="68"/>
  <c r="E28" i="68"/>
  <c r="E27" i="68"/>
  <c r="D27" i="68"/>
  <c r="T24" i="68"/>
  <c r="N24" i="68"/>
  <c r="G24" i="68"/>
  <c r="D24" i="68"/>
  <c r="T23" i="68"/>
  <c r="N23" i="68"/>
  <c r="G23" i="68"/>
  <c r="D23" i="68"/>
  <c r="C27" i="68" s="1"/>
  <c r="C30" i="68" l="1"/>
  <c r="C33" i="69"/>
  <c r="C33" i="68"/>
  <c r="C36" i="68"/>
  <c r="C36" i="69"/>
  <c r="C30" i="69"/>
  <c r="E37" i="28" l="1"/>
  <c r="E36" i="28"/>
  <c r="D36" i="28"/>
  <c r="E35" i="28"/>
  <c r="E34" i="28"/>
  <c r="E33" i="28"/>
  <c r="D33" i="28"/>
  <c r="E32" i="28"/>
  <c r="E31" i="28"/>
  <c r="E30" i="28"/>
  <c r="D30" i="28"/>
  <c r="E29" i="28"/>
  <c r="E28" i="28"/>
  <c r="E27" i="28"/>
  <c r="D27" i="28"/>
  <c r="T23" i="28"/>
  <c r="C36" i="28" s="1"/>
  <c r="N23" i="28"/>
  <c r="C33" i="28" s="1"/>
  <c r="G23" i="28"/>
  <c r="C30" i="28" s="1"/>
  <c r="D23" i="28"/>
  <c r="C27" i="28" s="1"/>
  <c r="E37" i="27"/>
  <c r="E36" i="27"/>
  <c r="D36" i="27"/>
  <c r="E35" i="27"/>
  <c r="E34" i="27"/>
  <c r="E33" i="27"/>
  <c r="D33" i="27"/>
  <c r="E32" i="27"/>
  <c r="E31" i="27"/>
  <c r="E30" i="27"/>
  <c r="D30" i="27"/>
  <c r="E29" i="27"/>
  <c r="E28" i="27"/>
  <c r="E27" i="27"/>
  <c r="D27" i="27"/>
  <c r="T24" i="27"/>
  <c r="N24" i="27"/>
  <c r="G24" i="27"/>
  <c r="D24" i="27"/>
  <c r="T23" i="27"/>
  <c r="N23" i="27"/>
  <c r="G23" i="27"/>
  <c r="D23" i="27"/>
  <c r="E37" i="25"/>
  <c r="E36" i="25"/>
  <c r="D36" i="25"/>
  <c r="E35" i="25"/>
  <c r="E34" i="25"/>
  <c r="E33" i="25"/>
  <c r="D33" i="25"/>
  <c r="E32" i="25"/>
  <c r="E31" i="25"/>
  <c r="E30" i="25"/>
  <c r="D30" i="25"/>
  <c r="E29" i="25"/>
  <c r="E28" i="25"/>
  <c r="E27" i="25"/>
  <c r="D27" i="25"/>
  <c r="T24" i="25"/>
  <c r="N24" i="25"/>
  <c r="G24" i="25"/>
  <c r="D24" i="25"/>
  <c r="T23" i="25"/>
  <c r="C36" i="25" s="1"/>
  <c r="N23" i="25"/>
  <c r="C33" i="25" s="1"/>
  <c r="G23" i="25"/>
  <c r="C30" i="25" s="1"/>
  <c r="D23" i="25"/>
  <c r="C27" i="25" l="1"/>
  <c r="C36" i="27"/>
  <c r="C27" i="27"/>
  <c r="C30" i="27"/>
  <c r="C33" i="27"/>
  <c r="AP22" i="28" l="1"/>
  <c r="AP21" i="28"/>
  <c r="AP20" i="28"/>
  <c r="AR19" i="28"/>
  <c r="AR15" i="28"/>
  <c r="AR11" i="28" l="1"/>
  <c r="E28" i="1" l="1"/>
  <c r="E29" i="1"/>
  <c r="E30" i="1"/>
  <c r="E31" i="1"/>
  <c r="E32" i="1"/>
  <c r="E33" i="1"/>
  <c r="E34" i="1"/>
  <c r="E35" i="1"/>
  <c r="E36" i="1"/>
  <c r="E37" i="1"/>
  <c r="E27" i="1"/>
  <c r="C37" i="1"/>
  <c r="C36" i="1"/>
  <c r="C35" i="1"/>
  <c r="C34" i="1"/>
  <c r="C33" i="1"/>
  <c r="C32" i="1"/>
  <c r="C31" i="1"/>
  <c r="C30" i="1"/>
  <c r="C29" i="1"/>
  <c r="C28" i="1"/>
  <c r="C27" i="1"/>
  <c r="D27" i="1"/>
  <c r="D28" i="1"/>
  <c r="D29" i="1"/>
  <c r="D30" i="1"/>
  <c r="D31" i="1"/>
  <c r="D32" i="1"/>
  <c r="D33" i="1"/>
  <c r="D34" i="1"/>
  <c r="D35" i="1"/>
  <c r="D36" i="1"/>
  <c r="D37" i="1"/>
</calcChain>
</file>

<file path=xl/comments1.xml><?xml version="1.0" encoding="utf-8"?>
<comments xmlns="http://schemas.openxmlformats.org/spreadsheetml/2006/main">
  <authors>
    <author>Lorena Rodriguez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comments2.xml><?xml version="1.0" encoding="utf-8"?>
<comments xmlns="http://schemas.openxmlformats.org/spreadsheetml/2006/main">
  <authors>
    <author>Lorena Rodriguez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comments3.xml><?xml version="1.0" encoding="utf-8"?>
<comments xmlns="http://schemas.openxmlformats.org/spreadsheetml/2006/main">
  <authors>
    <author>Lorena Rodriguez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comments4.xml><?xml version="1.0" encoding="utf-8"?>
<comments xmlns="http://schemas.openxmlformats.org/spreadsheetml/2006/main">
  <authors>
    <author>Lorena Rodriguez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comments5.xml><?xml version="1.0" encoding="utf-8"?>
<comments xmlns="http://schemas.openxmlformats.org/spreadsheetml/2006/main">
  <authors>
    <author>Lorena Rodriguez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comments6.xml><?xml version="1.0" encoding="utf-8"?>
<comments xmlns="http://schemas.openxmlformats.org/spreadsheetml/2006/main">
  <authors>
    <author>Lorena Rodriguez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comments7.xml><?xml version="1.0" encoding="utf-8"?>
<comments xmlns="http://schemas.openxmlformats.org/spreadsheetml/2006/main">
  <authors>
    <author>Lorena Rodriguez</author>
  </authors>
  <commentList>
    <comment ref="B7" authorId="0" shapeId="0">
      <text>
        <r>
          <rPr>
            <sz val="9"/>
            <color indexed="81"/>
            <rFont val="Tahoma"/>
            <family val="2"/>
          </rPr>
          <t>Seleccione el área de trabajo</t>
        </r>
      </text>
    </comment>
    <comment ref="B10" authorId="0" shapeId="0">
      <text>
        <r>
          <rPr>
            <sz val="9"/>
            <color indexed="81"/>
            <rFont val="Tahoma"/>
            <family val="2"/>
          </rPr>
          <t>Relacione el nombre del indicador</t>
        </r>
      </text>
    </comment>
    <comment ref="B12" authorId="0" shapeId="0">
      <text>
        <r>
          <rPr>
            <sz val="9"/>
            <color indexed="81"/>
            <rFont val="Tahoma"/>
            <family val="2"/>
          </rPr>
          <t>Indique la razón por la cual se genera este indicador, cual es su finalidad, por ejemplo hacer seguimiento, realizar verificación de requisitos, este objetivo debe ir alineado con el nombre y la periodicidad.</t>
        </r>
      </text>
    </comment>
    <comment ref="G12" authorId="0" shapeId="0">
      <text>
        <r>
          <rPr>
            <sz val="9"/>
            <color indexed="81"/>
            <rFont val="Tahoma"/>
            <family val="2"/>
          </rPr>
          <t>Corresponde a la tipología a la cual se clasifique el indicador</t>
        </r>
      </text>
    </comment>
    <comment ref="K12" authorId="0" shapeId="0">
      <text>
        <r>
          <rPr>
            <sz val="9"/>
            <color indexed="81"/>
            <rFont val="Tahoma"/>
            <family val="2"/>
          </rPr>
          <t>Datos e información que describe la situación previa a una intervención para el desarrollo, surge de datos históricos donde se revisa el comportamiento del indicador. De no haber línea base se sugiere establecer la misma meta</t>
        </r>
      </text>
    </comment>
    <comment ref="O12" authorId="0" shapeId="0">
      <text>
        <r>
          <rPr>
            <sz val="9"/>
            <color indexed="81"/>
            <rFont val="Tahoma"/>
            <family val="2"/>
          </rPr>
          <t>Relacione la meta numérica (en porcentaje o números), el plazo de cumplimiento de la meta general y la vigencia de cumplimiento de esta meta general</t>
        </r>
      </text>
    </comment>
    <comment ref="B16" authorId="0" shapeId="0">
      <text>
        <r>
          <rPr>
            <sz val="9"/>
            <color indexed="81"/>
            <rFont val="Tahoma"/>
            <family val="2"/>
          </rPr>
          <t>Porcentaje, pesos, solicitudes, km, personas, etc.</t>
        </r>
      </text>
    </comment>
    <comment ref="C16" authorId="0" shapeId="0">
      <text>
        <r>
          <rPr>
            <sz val="9"/>
            <color indexed="81"/>
            <rFont val="Tahoma"/>
            <family val="2"/>
          </rPr>
          <t>Hace referencia a la periodicidad con la cual se medirá el indicador</t>
        </r>
      </text>
    </comment>
    <comment ref="E16" authorId="0" shapeId="0">
      <text>
        <r>
          <rPr>
            <sz val="9"/>
            <color indexed="81"/>
            <rFont val="Tahoma"/>
            <family val="2"/>
          </rPr>
          <t>Corresponde a la meta para la frecuencia evaluada</t>
        </r>
      </text>
    </comment>
    <comment ref="G16" authorId="0" shapeId="0">
      <text>
        <r>
          <rPr>
            <sz val="9"/>
            <color indexed="81"/>
            <rFont val="Tahoma"/>
            <family val="2"/>
          </rPr>
          <t>Es la persona que se encarga de conseguir la información, diligenciar la ficha y realizar la interpretación de la información</t>
        </r>
      </text>
    </comment>
    <comment ref="B19" authorId="0" shapeId="0">
      <text>
        <r>
          <rPr>
            <sz val="9"/>
            <color indexed="81"/>
            <rFont val="Tahoma"/>
            <family val="2"/>
          </rPr>
          <t>Aquí se debe mencionar las fuentes de todos los datos que permiten el calculo de la formula para llegar al indicador, informes, reportes de estadísticas, entre otras</t>
        </r>
      </text>
    </comment>
    <comment ref="M19" authorId="0" shapeId="0">
      <text>
        <r>
          <rPr>
            <sz val="9"/>
            <color indexed="81"/>
            <rFont val="Tahoma"/>
            <family val="2"/>
          </rPr>
          <t>Expresión matemática mediante la cual se muestra la interacción de las variables utilizadas, puede ser una división, multiplicación, suma o una integración de varias operaciones</t>
        </r>
      </text>
    </comment>
  </commentList>
</comments>
</file>

<file path=xl/sharedStrings.xml><?xml version="1.0" encoding="utf-8"?>
<sst xmlns="http://schemas.openxmlformats.org/spreadsheetml/2006/main" count="823" uniqueCount="192">
  <si>
    <t>CÓDIGO</t>
  </si>
  <si>
    <t>VERSIÓN</t>
  </si>
  <si>
    <t>VIGENCIA</t>
  </si>
  <si>
    <t>Página</t>
  </si>
  <si>
    <t>NOMBRE DEL INDICADOR</t>
  </si>
  <si>
    <t>LINEA BASE</t>
  </si>
  <si>
    <t>META OBJETIVO</t>
  </si>
  <si>
    <t>INFORMACIÓN PARA LA MEDICIÓN DEL INDICADOR</t>
  </si>
  <si>
    <t>FRECUENCIA</t>
  </si>
  <si>
    <t>FUENTE DE INFORMACIÓN</t>
  </si>
  <si>
    <t>FÓRMULA DE CÁLCULO</t>
  </si>
  <si>
    <t>COMPORTAMIENTO INDICADOR</t>
  </si>
  <si>
    <t>Meses</t>
  </si>
  <si>
    <t>ENE</t>
  </si>
  <si>
    <t>FEB</t>
  </si>
  <si>
    <t>MAR</t>
  </si>
  <si>
    <t>ABR</t>
  </si>
  <si>
    <t>MAY</t>
  </si>
  <si>
    <t>JUN</t>
  </si>
  <si>
    <t>JUL</t>
  </si>
  <si>
    <t>AGOT</t>
  </si>
  <si>
    <t>SEPT</t>
  </si>
  <si>
    <t>OCT</t>
  </si>
  <si>
    <t>NOV</t>
  </si>
  <si>
    <t>DIC</t>
  </si>
  <si>
    <t>Dato Numerador</t>
  </si>
  <si>
    <t>Dato Denominador</t>
  </si>
  <si>
    <t>Periodo</t>
  </si>
  <si>
    <t>Datos</t>
  </si>
  <si>
    <t>Meta Vigencia</t>
  </si>
  <si>
    <t>Meta Objetivo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</si>
  <si>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</si>
  <si>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</si>
  <si>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</si>
  <si>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</si>
  <si>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</si>
  <si>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</si>
  <si>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</si>
  <si>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</si>
  <si>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</si>
  <si>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</si>
  <si>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</si>
  <si>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</si>
  <si>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Observaciones</t>
  </si>
  <si>
    <t xml:space="preserve">Requiere Acción Correctiva, Preventiva o de Mejora:                                                      </t>
  </si>
  <si>
    <t>NO:</t>
  </si>
  <si>
    <t>SI</t>
  </si>
  <si>
    <t>MEDICIÓN</t>
  </si>
  <si>
    <t>TIPO DE INDICADOR</t>
  </si>
  <si>
    <t>DEFINICIÓN DEL INDICADOR</t>
  </si>
  <si>
    <t>Análisis/Interpretación de Resultados del Indicador</t>
  </si>
  <si>
    <t xml:space="preserve"> </t>
  </si>
  <si>
    <t>UNIDAD DE MEDIDA</t>
  </si>
  <si>
    <t>VIGENCIA DE CUMPLIMENTO</t>
  </si>
  <si>
    <t xml:space="preserve">PLAZO  DE CUMPLIMIENTO </t>
  </si>
  <si>
    <t>META</t>
  </si>
  <si>
    <t>OBJETIVO DEL INDICADOR</t>
  </si>
  <si>
    <t>Notas:</t>
  </si>
  <si>
    <t>INSTRUCTIVO DE LA FICHA DE INDICADORES</t>
  </si>
  <si>
    <t>El formato debe ser diligenciado y firmado por quienes sean los responsables del indicador y sus seguimientos. La ficha contiene las siguientes casillas:</t>
  </si>
  <si>
    <t>El presente formato constituye la referencia de la ficha de indicadores de gestión, ya sean de eficiencia, eficacia, economía, calidad o cualquier otra clasificación</t>
  </si>
  <si>
    <r>
      <rPr>
        <b/>
        <sz val="11"/>
        <color indexed="8"/>
        <rFont val="Arial1"/>
      </rPr>
      <t>Objetivo del Indicador</t>
    </r>
    <r>
      <rPr>
        <sz val="11"/>
        <color indexed="8"/>
        <rFont val="Arial1"/>
      </rPr>
      <t>: Indique la razón por la cual se genera este indicador, cual es su finalidad, por ejemplo hacer seguimiento, realizar verificación de requisitos, este objetivo debe ir alineado con el nombre y la periodicidad</t>
    </r>
  </si>
  <si>
    <r>
      <rPr>
        <b/>
        <sz val="11"/>
        <color indexed="8"/>
        <rFont val="Arial1"/>
      </rPr>
      <t>Línea Base</t>
    </r>
    <r>
      <rPr>
        <sz val="11"/>
        <color indexed="8"/>
        <rFont val="Arial1"/>
      </rPr>
      <t>: datos e información que describe la situación previa a una intervención para el desarrollo, surge de datos históricos donde se revisa el comportamiento del indicador. De no haber línea base se sugiere establecer la misma meta</t>
    </r>
  </si>
  <si>
    <r>
      <rPr>
        <b/>
        <sz val="11"/>
        <color indexed="8"/>
        <rFont val="Arial1"/>
      </rPr>
      <t>Meta Objetivo</t>
    </r>
    <r>
      <rPr>
        <sz val="11"/>
        <color indexed="8"/>
        <rFont val="Arial1"/>
      </rPr>
      <t>: Relacione la meta numérica (en porcentaje o números), el plazo de cumplimiento de la meta general y la vigencia de cumplimiento de esta meta general</t>
    </r>
  </si>
  <si>
    <r>
      <rPr>
        <b/>
        <sz val="11"/>
        <color indexed="8"/>
        <rFont val="Arial1"/>
      </rPr>
      <t>Unidad de Medida</t>
    </r>
    <r>
      <rPr>
        <sz val="11"/>
        <color indexed="8"/>
        <rFont val="Arial1"/>
      </rPr>
      <t>:  Referente para cuantificar la cantidad o tamaño de una variable, puede ser numérica, en porcentaje, fracción, etc.</t>
    </r>
  </si>
  <si>
    <r>
      <rPr>
        <b/>
        <sz val="11"/>
        <color indexed="8"/>
        <rFont val="Arial1"/>
      </rPr>
      <t>Frecuencia:</t>
    </r>
    <r>
      <rPr>
        <sz val="11"/>
        <color indexed="8"/>
        <rFont val="Arial1"/>
      </rPr>
      <t xml:space="preserve"> Hace referencia a la periodicidad con la cual se medirá el indicador, ya sea mensual, bimestral, trimestral, semestral, entre otras</t>
    </r>
  </si>
  <si>
    <r>
      <rPr>
        <b/>
        <sz val="11"/>
        <color indexed="8"/>
        <rFont val="Arial1"/>
      </rPr>
      <t>Meta Vigencia:</t>
    </r>
    <r>
      <rPr>
        <sz val="11"/>
        <color indexed="8"/>
        <rFont val="Arial1"/>
      </rPr>
      <t xml:space="preserve"> Esta puede ser diferente de la Meta Objetivo mencionada debido a que la meta vigencia hace referencia a la frecuencia de medición, pero la meta objetivo puede estar ligada a un programa de gobierno con una frecuencia mayor</t>
    </r>
  </si>
  <si>
    <r>
      <rPr>
        <b/>
        <sz val="11"/>
        <color indexed="8"/>
        <rFont val="Arial1"/>
      </rPr>
      <t xml:space="preserve">Responsable Medición: </t>
    </r>
    <r>
      <rPr>
        <sz val="11"/>
        <color indexed="8"/>
        <rFont val="Arial1"/>
      </rPr>
      <t>Es la persona que se encarga de conseguir la información y diligenciar la ficha</t>
    </r>
  </si>
  <si>
    <r>
      <rPr>
        <b/>
        <sz val="11"/>
        <color indexed="8"/>
        <rFont val="Arial1"/>
      </rPr>
      <t>Responsable Análisis:</t>
    </r>
    <r>
      <rPr>
        <sz val="11"/>
        <color indexed="8"/>
        <rFont val="Arial1"/>
      </rPr>
      <t xml:space="preserve"> Es la persona encargada de con los datos de la ficha, realizar la interpretación de la información, en la mayoría de casos es la misma persona responsable de la medición</t>
    </r>
  </si>
  <si>
    <r>
      <rPr>
        <b/>
        <sz val="11"/>
        <color indexed="8"/>
        <rFont val="Arial1"/>
      </rPr>
      <t xml:space="preserve">Actores Interesados en el Resultado: </t>
    </r>
    <r>
      <rPr>
        <sz val="11"/>
        <color indexed="8"/>
        <rFont val="Arial1"/>
      </rPr>
      <t>Personas o Instituciones que deseen conocer los resultados del indicador, para fines de control o información netamente</t>
    </r>
  </si>
  <si>
    <r>
      <rPr>
        <b/>
        <sz val="11"/>
        <color indexed="8"/>
        <rFont val="Arial1"/>
      </rPr>
      <t>Fuente de Información</t>
    </r>
    <r>
      <rPr>
        <sz val="11"/>
        <color indexed="8"/>
        <rFont val="Arial1"/>
      </rPr>
      <t>: Aquí se debe mencionar las fuentes de todos los datos que permiten el calculo de la formula para llegar al indicador, informes, reportes de estadísticas, entre otras</t>
    </r>
  </si>
  <si>
    <r>
      <rPr>
        <b/>
        <sz val="11"/>
        <color indexed="8"/>
        <rFont val="Arial1"/>
      </rPr>
      <t>Formula de Calculo:</t>
    </r>
    <r>
      <rPr>
        <sz val="11"/>
        <color indexed="8"/>
        <rFont val="Arial1"/>
      </rPr>
      <t xml:space="preserve"> Expresión matemática (generalmente) mediante la cual se muestra la interacción de las variables utilizadas, puede ser una división, multiplicación, suma o una integración de varias operaciones</t>
    </r>
  </si>
  <si>
    <t>Sistema Integrado de Gestión de Calidad y Ambiental</t>
  </si>
  <si>
    <r>
      <rPr>
        <b/>
        <sz val="11"/>
        <color indexed="8"/>
        <rFont val="Arial1"/>
      </rPr>
      <t xml:space="preserve">Nombre del Indicador: </t>
    </r>
    <r>
      <rPr>
        <sz val="11"/>
        <color indexed="8"/>
        <rFont val="Arial1"/>
      </rPr>
      <t>Relacione el nombre del indicador</t>
    </r>
  </si>
  <si>
    <r>
      <rPr>
        <b/>
        <sz val="11"/>
        <color indexed="8"/>
        <rFont val="Arial1"/>
      </rPr>
      <t xml:space="preserve">Tipo de Indicador: </t>
    </r>
    <r>
      <rPr>
        <sz val="11"/>
        <color indexed="8"/>
        <rFont val="Arial1"/>
      </rPr>
      <t>Corresponde a la tipología a la cual se clasifique el indicador</t>
    </r>
  </si>
  <si>
    <t xml:space="preserve">FICHA TÉCNICA INDICADORES DE GESTIÓN </t>
  </si>
  <si>
    <t>ÁREA O DEPENDENCIA</t>
  </si>
  <si>
    <t>GRUPO DE TALENTO HUMANO</t>
  </si>
  <si>
    <t>GRUPO GESTIÓN DE INFORMACIÓN Y TICS (Informática)</t>
  </si>
  <si>
    <t>GRUPO GESTIÓN DE INFORMACIÓN Y TICS (Gestión Documental)</t>
  </si>
  <si>
    <t>GRUPO FINANCIERO (Tesorería)</t>
  </si>
  <si>
    <t>GRUPO FINANCIERO (Presupuesto)</t>
  </si>
  <si>
    <t>GRUPO DE SERVICIO AL USUARIO (Mantenimiento)</t>
  </si>
  <si>
    <t>GRUPO FINANCIERO (Contabilidad)</t>
  </si>
  <si>
    <t>GRUPO FINANCIERO (Caja menor)</t>
  </si>
  <si>
    <t>GRUPO DE PROYECTOS DE INVERSIÓN (Diseño y Desarrollo de proyectos)</t>
  </si>
  <si>
    <t>GRUPO DE SERVICIO AL USUARIO (Atención al usuario)</t>
  </si>
  <si>
    <t>ADMINISTRACIÓN DE VIVIENDA FISCAL (Viviendas)</t>
  </si>
  <si>
    <t>ADMINISTRACIÓN DE VIVIENDA FISCAL (Finca Raíz)</t>
  </si>
  <si>
    <t>ADMINISTRACIÓN DE VIVIENDA FISCAL (Servicios Públicos)</t>
  </si>
  <si>
    <t>ADMINISTRACIÓN DE VIVIENDA FISCAL (Cartera)</t>
  </si>
  <si>
    <t>ASESORÍA JURÍDICA (Jurídica)</t>
  </si>
  <si>
    <t>ASESORÍA JURÍDICA (Disciplinarios)</t>
  </si>
  <si>
    <t>ASESORÍA EN GESTIÓN INTEGRAL (SGA)</t>
  </si>
  <si>
    <t>ASESORÍA EN GESTIÓN INTEGRAL (SGSST)</t>
  </si>
  <si>
    <t xml:space="preserve">ASESORÍA EN PLANEACIÓN </t>
  </si>
  <si>
    <t>GRUPO DE ADQUISICIONES Y SUMINISTROS (Contratos)</t>
  </si>
  <si>
    <t>GRUPO DE ADQUISICIONES Y SUMINISTROS (Almacén)</t>
  </si>
  <si>
    <t>GRUPO DE ADQUISICIONES Y SUMINISTROS (Transportes)</t>
  </si>
  <si>
    <t>Indicador de eficiencia</t>
  </si>
  <si>
    <t>Indicador de eficacia</t>
  </si>
  <si>
    <t>Indicador de Cumplimiento</t>
  </si>
  <si>
    <t>Indicador de Evaluación</t>
  </si>
  <si>
    <t>Indicador de Capacidad</t>
  </si>
  <si>
    <t xml:space="preserve">Indicador de Productividad </t>
  </si>
  <si>
    <t>Indicador de Calidad</t>
  </si>
  <si>
    <t>Indicador de Rentabilidad</t>
  </si>
  <si>
    <t xml:space="preserve">Indicador de Competitividad </t>
  </si>
  <si>
    <t>Indicador de Valor</t>
  </si>
  <si>
    <t>RESPONSABLE MEDICIÓN Y ANÁLISIS</t>
  </si>
  <si>
    <t>Mensual</t>
  </si>
  <si>
    <t>Bimensual</t>
  </si>
  <si>
    <t>Trimestral</t>
  </si>
  <si>
    <t>Semestral</t>
  </si>
  <si>
    <t xml:space="preserve">Anual </t>
  </si>
  <si>
    <t>META DEL PERIODO</t>
  </si>
  <si>
    <t>ESCALA DE CUMPLIMIENTO</t>
  </si>
  <si>
    <t>BUENO</t>
  </si>
  <si>
    <t>01</t>
  </si>
  <si>
    <t>09 ABR 2021</t>
  </si>
  <si>
    <t>1</t>
  </si>
  <si>
    <t>DEFICIENTE</t>
  </si>
  <si>
    <t>ACEPTABLE</t>
  </si>
  <si>
    <t>0% - 60%</t>
  </si>
  <si>
    <t>61% - 80%</t>
  </si>
  <si>
    <t>81% - 100%</t>
  </si>
  <si>
    <t>ICFE-P-01-F-02</t>
  </si>
  <si>
    <t>31 DE MARZO 2019</t>
  </si>
  <si>
    <t>30 DE JUNIO 2019</t>
  </si>
  <si>
    <t>30 DE SEPTIEMBRE 2019</t>
  </si>
  <si>
    <t>31 DE DICIEMBRE DE 2019</t>
  </si>
  <si>
    <t>31 DE MARZO 2020</t>
  </si>
  <si>
    <t>30 DE JUNIO 2020</t>
  </si>
  <si>
    <t>30 DE SEPTIEMBRE 2020</t>
  </si>
  <si>
    <t>31 DE DICIEMBRE DE 2020</t>
  </si>
  <si>
    <t>31 DE MARZO 2021</t>
  </si>
  <si>
    <t>30 DE JUNIO 2021</t>
  </si>
  <si>
    <t>30 DE SEPTIEMBRE 2021</t>
  </si>
  <si>
    <t>31 DE DICIEMBRE DE 2021</t>
  </si>
  <si>
    <t>31 DE MARZO 2022</t>
  </si>
  <si>
    <t>30 DE JUNIO 2022</t>
  </si>
  <si>
    <t>30 DE SEPTIEMBRE 2022</t>
  </si>
  <si>
    <t>31 DE DICIEMBRE DE 2022</t>
  </si>
  <si>
    <t>AÑO</t>
  </si>
  <si>
    <t>TRIMESTRE</t>
  </si>
  <si>
    <t>PROGRAMADO</t>
  </si>
  <si>
    <t>EJECUTADO</t>
  </si>
  <si>
    <t>TOTAL TRIM</t>
  </si>
  <si>
    <t>TOTAL AÑO</t>
  </si>
  <si>
    <t>Cumplimiento plan de construcciones</t>
  </si>
  <si>
    <t>CUADRO DE REPORTE CUATRIENIO 2019 - 2022</t>
  </si>
  <si>
    <t>Porcentaje</t>
  </si>
  <si>
    <t>Cuatrimestral</t>
  </si>
  <si>
    <t>x</t>
  </si>
  <si>
    <t>Cumplimiento de presupuesto de construcción de vivienda fiscal a nivel nacional</t>
  </si>
  <si>
    <t>Cumplimiento de presupuesto de mantenimiento estructural de vivienda fiscal a nivel nacional</t>
  </si>
  <si>
    <t>Cumplimiento plan de diseños de mantenimiento</t>
  </si>
  <si>
    <t>Cumplimiento plan de diseños de construcción</t>
  </si>
  <si>
    <t>Cumplimiento plan de mantenimientos</t>
  </si>
  <si>
    <t>Indicador Económico</t>
  </si>
  <si>
    <t>Efectuar el seguimiento de la ejecución del presupuesto de construcción</t>
  </si>
  <si>
    <t>plan estrategico: 138</t>
  </si>
  <si>
    <t>pla de adquisiciones: 138</t>
  </si>
  <si>
    <t>plan estrategico 106</t>
  </si>
  <si>
    <t>plan de adquisiciones: la ultima version: 42</t>
  </si>
  <si>
    <t xml:space="preserve">En el segundo trimestre del año 2022 se habrán recibido 60 viviendas nuevas construidas. </t>
  </si>
  <si>
    <t>Plan Anual de Adquisiciones</t>
  </si>
  <si>
    <t>Verificar la ejecución de los mantenimientos a las unidades de vivienda programadas para la vigencia</t>
  </si>
  <si>
    <t>Realizar el seguimiento de la ejecución del presupuesto de mantenimiento</t>
  </si>
  <si>
    <t>Contar con los diseños planeados para ejecutar los mantenimientos programados</t>
  </si>
  <si>
    <t>Plan estratégico cuatrienal 2019-2022</t>
  </si>
  <si>
    <t>Contar con los diseños planeados para ejecutar las construcciones programadas</t>
  </si>
  <si>
    <t>Verificar la ejecución de las construcciones programadas para la vigencia</t>
  </si>
  <si>
    <t>ALIMENTAR EL INDICADOR DESDE ACÁ</t>
  </si>
  <si>
    <t>ok</t>
  </si>
  <si>
    <t>En referencia a las obras de construcción, la ejecución de las mismas se vio afectada toda vez que varios procesos fueron declarados desiertos, sin embargo a la fecha se cuenta con una obra adjudicada en la seccional de Larandia, San José en evaluación de ofertas, Buenavista y Nilo se encuentran en etapa de pliegos definitivos.</t>
  </si>
  <si>
    <t>PSD. Fabian González</t>
  </si>
  <si>
    <t>prestador de sercicios</t>
  </si>
  <si>
    <t>prestador de servicios, estudio de suelos san jose y obras en ejecución</t>
  </si>
  <si>
    <t>diseños proyecto cucuta</t>
  </si>
  <si>
    <t>diseños larandia y nilo</t>
  </si>
  <si>
    <t>diseños san josé y buenavista</t>
  </si>
  <si>
    <t>las viviendas se recibirán en vigencia 2022</t>
  </si>
  <si>
    <t>60 viviendas liborio mejía 35 cazadores</t>
  </si>
  <si>
    <t>20 viviendas larandia 2020 recibidas en 2021</t>
  </si>
  <si>
    <t>diseño mmto pore y ricaurte</t>
  </si>
  <si>
    <t>diseño mmto cumaribo, jaime rooke, medellín yariguies</t>
  </si>
  <si>
    <t>prestadores de servicio</t>
  </si>
  <si>
    <t>prestadores de servicio, mantenimientos</t>
  </si>
  <si>
    <t>ejecución real recursos</t>
  </si>
  <si>
    <t>programado</t>
  </si>
  <si>
    <t>% ejecución 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</si>
</sst>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6" formatCode="0.0%"/>
  </numFmts>
  <fonts count="23">
    <font>
      <sz val="11"/>
      <color indexed="8"/>
      <name val="Arial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1"/>
    </font>
    <font>
      <b/>
      <sz val="11"/>
      <color indexed="8"/>
      <name val="Arial1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0"/>
      <name val="Arial"/>
      <family val="2"/>
    </font>
    <font>
      <sz val="10"/>
      <color indexed="18"/>
      <name val="Arial"/>
      <family val="2"/>
    </font>
    <font>
      <b/>
      <sz val="10"/>
      <color indexed="12"/>
      <name val="Arial"/>
      <family val="2"/>
    </font>
    <font>
      <sz val="10"/>
      <color rgb="FFFF0000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color indexed="81"/>
      <name val="Tahoma"/>
      <family val="2"/>
    </font>
    <font>
      <sz val="11"/>
      <color indexed="8"/>
      <name val="Arial1"/>
    </font>
    <font>
      <sz val="10"/>
      <name val="Arial"/>
      <family val="2"/>
    </font>
    <font>
      <b/>
      <sz val="16"/>
      <color rgb="FFFF0000"/>
      <name val="Arial"/>
      <family val="2"/>
    </font>
    <font>
      <sz val="9"/>
      <color rgb="FF000000"/>
      <name val="Bookman Old Style"/>
      <family val="1"/>
    </font>
    <font>
      <b/>
      <sz val="10"/>
      <color rgb="FFFF0000"/>
      <name val="Arial"/>
      <family val="2"/>
    </font>
    <font>
      <sz val="8"/>
      <color indexed="8"/>
      <name val="Arial"/>
      <family val="2"/>
    </font>
    <font>
      <sz val="7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3" tint="-0.249977111117893"/>
        <bgColor indexed="4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/>
      <right style="thin">
        <color theme="4" tint="0.39997558519241921"/>
      </right>
      <top style="thin">
        <color indexed="64"/>
      </top>
      <bottom/>
      <diagonal/>
    </border>
    <border>
      <left/>
      <right style="thin">
        <color theme="4" tint="0.3999755851924192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3" fillId="0" borderId="0" applyBorder="0" applyProtection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7" fillId="0" borderId="0"/>
    <xf numFmtId="44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287">
    <xf numFmtId="0" fontId="0" fillId="0" borderId="0" xfId="0"/>
    <xf numFmtId="0" fontId="0" fillId="0" borderId="0" xfId="0" applyAlignment="1"/>
    <xf numFmtId="0" fontId="7" fillId="0" borderId="0" xfId="0" applyNumberFormat="1" applyFont="1" applyFill="1" applyBorder="1" applyAlignment="1">
      <alignment vertical="center" wrapText="1"/>
    </xf>
    <xf numFmtId="0" fontId="6" fillId="0" borderId="7" xfId="0" applyNumberFormat="1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10" fontId="6" fillId="0" borderId="0" xfId="0" applyNumberFormat="1" applyFont="1" applyBorder="1" applyAlignment="1">
      <alignment horizontal="center" vertical="center" wrapText="1"/>
    </xf>
    <xf numFmtId="10" fontId="6" fillId="0" borderId="6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9" fontId="6" fillId="0" borderId="0" xfId="0" applyNumberFormat="1" applyFont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  <xf numFmtId="10" fontId="7" fillId="0" borderId="0" xfId="0" applyNumberFormat="1" applyFont="1" applyBorder="1" applyAlignment="1">
      <alignment horizontal="right" vertical="center" wrapText="1"/>
    </xf>
    <xf numFmtId="0" fontId="6" fillId="0" borderId="8" xfId="0" applyNumberFormat="1" applyFont="1" applyBorder="1" applyAlignment="1">
      <alignment horizontal="justify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NumberFormat="1" applyFont="1" applyAlignment="1">
      <alignment vertical="center" wrapText="1"/>
    </xf>
    <xf numFmtId="0" fontId="8" fillId="0" borderId="0" xfId="0" applyNumberFormat="1" applyFont="1" applyAlignment="1">
      <alignment vertical="center" wrapText="1"/>
    </xf>
    <xf numFmtId="0" fontId="10" fillId="0" borderId="0" xfId="0" applyNumberFormat="1" applyFont="1" applyAlignment="1">
      <alignment vertical="center" wrapText="1"/>
    </xf>
    <xf numFmtId="10" fontId="6" fillId="0" borderId="0" xfId="0" applyNumberFormat="1" applyFont="1" applyAlignment="1">
      <alignment vertical="center" wrapText="1"/>
    </xf>
    <xf numFmtId="0" fontId="6" fillId="0" borderId="2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vertical="center" wrapText="1"/>
    </xf>
    <xf numFmtId="0" fontId="6" fillId="0" borderId="6" xfId="0" applyNumberFormat="1" applyFont="1" applyBorder="1" applyAlignment="1">
      <alignment vertical="center" wrapText="1"/>
    </xf>
    <xf numFmtId="0" fontId="6" fillId="0" borderId="1" xfId="0" applyNumberFormat="1" applyFont="1" applyBorder="1" applyAlignment="1">
      <alignment vertical="center" wrapText="1"/>
    </xf>
    <xf numFmtId="0" fontId="6" fillId="0" borderId="3" xfId="0" applyNumberFormat="1" applyFont="1" applyBorder="1" applyAlignment="1">
      <alignment vertical="center" wrapText="1"/>
    </xf>
    <xf numFmtId="0" fontId="11" fillId="0" borderId="0" xfId="0" applyNumberFormat="1" applyFont="1" applyAlignment="1">
      <alignment vertical="center" wrapText="1"/>
    </xf>
    <xf numFmtId="0" fontId="6" fillId="0" borderId="4" xfId="0" applyNumberFormat="1" applyFont="1" applyBorder="1" applyAlignment="1">
      <alignment vertical="center" wrapText="1"/>
    </xf>
    <xf numFmtId="0" fontId="6" fillId="0" borderId="5" xfId="0" applyNumberFormat="1" applyFont="1" applyBorder="1" applyAlignment="1">
      <alignment vertical="center" wrapText="1"/>
    </xf>
    <xf numFmtId="9" fontId="6" fillId="0" borderId="6" xfId="0" applyNumberFormat="1" applyFont="1" applyBorder="1" applyAlignment="1">
      <alignment vertical="center" wrapText="1"/>
    </xf>
    <xf numFmtId="0" fontId="6" fillId="0" borderId="9" xfId="0" applyNumberFormat="1" applyFont="1" applyBorder="1" applyAlignment="1">
      <alignment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17" fillId="0" borderId="0" xfId="0" applyNumberFormat="1" applyFont="1" applyAlignment="1">
      <alignment vertical="center" wrapText="1"/>
    </xf>
    <xf numFmtId="0" fontId="17" fillId="0" borderId="0" xfId="0" applyNumberFormat="1" applyFont="1" applyAlignment="1">
      <alignment vertical="center"/>
    </xf>
    <xf numFmtId="49" fontId="17" fillId="0" borderId="0" xfId="0" applyNumberFormat="1" applyFont="1" applyAlignment="1">
      <alignment vertical="center" wrapText="1"/>
    </xf>
    <xf numFmtId="49" fontId="17" fillId="0" borderId="0" xfId="0" applyNumberFormat="1" applyFont="1" applyAlignment="1">
      <alignment vertical="center"/>
    </xf>
    <xf numFmtId="0" fontId="13" fillId="0" borderId="0" xfId="0" applyNumberFormat="1" applyFont="1" applyFill="1" applyBorder="1" applyAlignment="1">
      <alignment vertical="center" wrapText="1"/>
    </xf>
    <xf numFmtId="0" fontId="13" fillId="0" borderId="0" xfId="0" applyNumberFormat="1" applyFont="1" applyFill="1" applyBorder="1" applyAlignment="1">
      <alignment vertical="center"/>
    </xf>
    <xf numFmtId="0" fontId="13" fillId="0" borderId="0" xfId="0" applyNumberFormat="1" applyFont="1" applyAlignment="1">
      <alignment vertical="center"/>
    </xf>
    <xf numFmtId="10" fontId="17" fillId="0" borderId="0" xfId="0" applyNumberFormat="1" applyFont="1" applyAlignment="1">
      <alignment vertical="center"/>
    </xf>
    <xf numFmtId="0" fontId="13" fillId="0" borderId="0" xfId="0" applyNumberFormat="1" applyFont="1" applyAlignment="1">
      <alignment vertical="center" wrapText="1"/>
    </xf>
    <xf numFmtId="0" fontId="13" fillId="0" borderId="0" xfId="0" applyNumberFormat="1" applyFont="1" applyAlignment="1">
      <alignment horizontal="center" vertical="center" wrapText="1"/>
    </xf>
    <xf numFmtId="0" fontId="13" fillId="0" borderId="0" xfId="0" applyNumberFormat="1" applyFont="1" applyAlignment="1">
      <alignment horizontal="center" vertical="center"/>
    </xf>
    <xf numFmtId="0" fontId="17" fillId="0" borderId="0" xfId="0" applyNumberFormat="1" applyFont="1" applyAlignment="1">
      <alignment horizontal="center" vertical="center" wrapText="1"/>
    </xf>
    <xf numFmtId="9" fontId="17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0" fontId="7" fillId="3" borderId="7" xfId="0" applyNumberFormat="1" applyFont="1" applyFill="1" applyBorder="1" applyAlignment="1">
      <alignment horizontal="center" vertical="center" wrapText="1"/>
    </xf>
    <xf numFmtId="9" fontId="6" fillId="0" borderId="24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9" fontId="6" fillId="0" borderId="24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43" fontId="6" fillId="0" borderId="0" xfId="10" applyFont="1" applyAlignment="1">
      <alignment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4" fontId="19" fillId="0" borderId="33" xfId="0" applyNumberFormat="1" applyFont="1" applyBorder="1" applyAlignment="1">
      <alignment horizontal="left" vertical="center"/>
    </xf>
    <xf numFmtId="0" fontId="21" fillId="0" borderId="0" xfId="0" applyNumberFormat="1" applyFont="1" applyAlignment="1">
      <alignment vertical="center" wrapText="1"/>
    </xf>
    <xf numFmtId="0" fontId="22" fillId="0" borderId="0" xfId="0" applyNumberFormat="1" applyFont="1" applyAlignment="1">
      <alignment vertical="center" wrapText="1"/>
    </xf>
    <xf numFmtId="49" fontId="22" fillId="0" borderId="0" xfId="0" applyNumberFormat="1" applyFont="1" applyAlignment="1">
      <alignment vertical="center" wrapText="1"/>
    </xf>
    <xf numFmtId="9" fontId="7" fillId="0" borderId="7" xfId="2" applyFont="1" applyBorder="1" applyAlignment="1">
      <alignment horizontal="center" vertical="center" wrapText="1"/>
    </xf>
    <xf numFmtId="164" fontId="7" fillId="0" borderId="7" xfId="3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12" fillId="2" borderId="10" xfId="0" applyNumberFormat="1" applyFont="1" applyFill="1" applyBorder="1" applyAlignment="1">
      <alignment horizontal="center" vertical="center" wrapText="1"/>
    </xf>
    <xf numFmtId="0" fontId="12" fillId="2" borderId="11" xfId="0" applyNumberFormat="1" applyFont="1" applyFill="1" applyBorder="1" applyAlignment="1">
      <alignment horizontal="center" vertical="center" wrapText="1"/>
    </xf>
    <xf numFmtId="0" fontId="12" fillId="2" borderId="12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2" xfId="0" applyNumberFormat="1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0" borderId="8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center" vertical="center" wrapText="1"/>
    </xf>
    <xf numFmtId="0" fontId="14" fillId="0" borderId="9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center" wrapText="1"/>
    </xf>
    <xf numFmtId="15" fontId="6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6" fillId="0" borderId="7" xfId="2" applyNumberFormat="1" applyFont="1" applyFill="1" applyBorder="1" applyAlignment="1">
      <alignment horizontal="center" vertical="center" wrapText="1"/>
    </xf>
    <xf numFmtId="0" fontId="17" fillId="5" borderId="7" xfId="0" applyNumberFormat="1" applyFont="1" applyFill="1" applyBorder="1" applyAlignment="1">
      <alignment horizontal="center" vertical="center" wrapText="1"/>
    </xf>
    <xf numFmtId="0" fontId="17" fillId="6" borderId="7" xfId="0" applyNumberFormat="1" applyFont="1" applyFill="1" applyBorder="1" applyAlignment="1">
      <alignment horizontal="center" vertical="center" wrapText="1"/>
    </xf>
    <xf numFmtId="0" fontId="17" fillId="7" borderId="7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25" xfId="0" applyNumberFormat="1" applyFont="1" applyFill="1" applyBorder="1" applyAlignment="1">
      <alignment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13" xfId="0" applyNumberFormat="1" applyFont="1" applyFill="1" applyBorder="1" applyAlignment="1">
      <alignment horizontal="left" vertical="center" wrapText="1"/>
    </xf>
    <xf numFmtId="0" fontId="6" fillId="0" borderId="14" xfId="0" applyNumberFormat="1" applyFont="1" applyFill="1" applyBorder="1" applyAlignment="1">
      <alignment vertical="center" wrapText="1"/>
    </xf>
    <xf numFmtId="0" fontId="6" fillId="0" borderId="15" xfId="0" applyNumberFormat="1" applyFont="1" applyFill="1" applyBorder="1" applyAlignment="1">
      <alignment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7" fillId="0" borderId="17" xfId="0" applyNumberFormat="1" applyFont="1" applyFill="1" applyBorder="1" applyAlignment="1">
      <alignment horizontal="justify" vertical="center" wrapText="1"/>
    </xf>
    <xf numFmtId="0" fontId="7" fillId="0" borderId="18" xfId="0" applyNumberFormat="1" applyFont="1" applyFill="1" applyBorder="1" applyAlignment="1">
      <alignment horizontal="justify" vertical="center" wrapText="1"/>
    </xf>
    <xf numFmtId="0" fontId="7" fillId="0" borderId="19" xfId="0" applyNumberFormat="1" applyFont="1" applyFill="1" applyBorder="1" applyAlignment="1">
      <alignment horizontal="justify" vertical="center" wrapText="1"/>
    </xf>
    <xf numFmtId="0" fontId="7" fillId="3" borderId="20" xfId="0" applyNumberFormat="1" applyFont="1" applyFill="1" applyBorder="1" applyAlignment="1">
      <alignment horizontal="left" vertical="center" wrapText="1"/>
    </xf>
    <xf numFmtId="0" fontId="7" fillId="3" borderId="21" xfId="0" applyNumberFormat="1" applyFont="1" applyFill="1" applyBorder="1" applyAlignment="1">
      <alignment horizontal="left" vertical="center" wrapText="1"/>
    </xf>
    <xf numFmtId="0" fontId="7" fillId="3" borderId="22" xfId="0" applyNumberFormat="1" applyFont="1" applyFill="1" applyBorder="1" applyAlignment="1">
      <alignment horizontal="left" vertical="center" wrapText="1"/>
    </xf>
    <xf numFmtId="0" fontId="6" fillId="0" borderId="14" xfId="0" applyNumberFormat="1" applyFont="1" applyFill="1" applyBorder="1" applyAlignment="1">
      <alignment horizontal="justify" vertical="center" wrapText="1"/>
    </xf>
    <xf numFmtId="0" fontId="6" fillId="0" borderId="23" xfId="0" applyNumberFormat="1" applyFont="1" applyFill="1" applyBorder="1" applyAlignment="1">
      <alignment horizontal="justify" vertical="center" wrapText="1"/>
    </xf>
    <xf numFmtId="0" fontId="6" fillId="0" borderId="15" xfId="0" applyNumberFormat="1" applyFont="1" applyFill="1" applyBorder="1" applyAlignment="1">
      <alignment horizontal="justify" vertical="center" wrapText="1"/>
    </xf>
    <xf numFmtId="0" fontId="6" fillId="0" borderId="6" xfId="0" applyNumberFormat="1" applyFont="1" applyFill="1" applyBorder="1" applyAlignment="1">
      <alignment vertical="center" wrapText="1"/>
    </xf>
    <xf numFmtId="0" fontId="6" fillId="0" borderId="24" xfId="0" applyNumberFormat="1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13" fillId="3" borderId="8" xfId="0" applyNumberFormat="1" applyFont="1" applyFill="1" applyBorder="1" applyAlignment="1">
      <alignment horizontal="left" vertical="center" wrapText="1"/>
    </xf>
    <xf numFmtId="0" fontId="13" fillId="3" borderId="6" xfId="0" applyNumberFormat="1" applyFont="1" applyFill="1" applyBorder="1" applyAlignment="1">
      <alignment horizontal="left" vertical="center" wrapText="1"/>
    </xf>
    <xf numFmtId="0" fontId="13" fillId="3" borderId="9" xfId="0" applyNumberFormat="1" applyFont="1" applyFill="1" applyBorder="1" applyAlignment="1">
      <alignment horizontal="left" vertical="center" wrapText="1"/>
    </xf>
    <xf numFmtId="0" fontId="6" fillId="0" borderId="26" xfId="0" applyNumberFormat="1" applyFont="1" applyFill="1" applyBorder="1" applyAlignment="1">
      <alignment vertical="center" wrapText="1"/>
    </xf>
    <xf numFmtId="0" fontId="6" fillId="0" borderId="27" xfId="0" applyNumberFormat="1" applyFont="1" applyFill="1" applyBorder="1" applyAlignment="1">
      <alignment vertical="center" wrapText="1"/>
    </xf>
    <xf numFmtId="0" fontId="6" fillId="0" borderId="28" xfId="0" applyNumberFormat="1" applyFont="1" applyFill="1" applyBorder="1" applyAlignment="1">
      <alignment vertical="center" wrapText="1"/>
    </xf>
    <xf numFmtId="0" fontId="6" fillId="0" borderId="29" xfId="0" applyNumberFormat="1" applyFont="1" applyFill="1" applyBorder="1" applyAlignment="1">
      <alignment vertical="center" wrapText="1"/>
    </xf>
    <xf numFmtId="0" fontId="6" fillId="0" borderId="9" xfId="0" applyNumberFormat="1" applyFont="1" applyFill="1" applyBorder="1" applyAlignment="1">
      <alignment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left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9" fontId="6" fillId="0" borderId="10" xfId="0" applyNumberFormat="1" applyFont="1" applyFill="1" applyBorder="1" applyAlignment="1">
      <alignment horizontal="center" vertical="center" wrapText="1"/>
    </xf>
    <xf numFmtId="9" fontId="6" fillId="0" borderId="11" xfId="0" applyNumberFormat="1" applyFont="1" applyFill="1" applyBorder="1" applyAlignment="1">
      <alignment horizontal="center" vertical="center" wrapText="1"/>
    </xf>
    <xf numFmtId="9" fontId="6" fillId="0" borderId="12" xfId="0" applyNumberFormat="1" applyFont="1" applyFill="1" applyBorder="1" applyAlignment="1">
      <alignment horizontal="center" vertical="center" wrapText="1"/>
    </xf>
    <xf numFmtId="0" fontId="13" fillId="3" borderId="10" xfId="0" applyNumberFormat="1" applyFont="1" applyFill="1" applyBorder="1" applyAlignment="1">
      <alignment horizontal="center" vertical="center" wrapText="1"/>
    </xf>
    <xf numFmtId="0" fontId="13" fillId="3" borderId="11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7" fillId="3" borderId="7" xfId="0" applyNumberFormat="1" applyFont="1" applyFill="1" applyBorder="1" applyAlignment="1">
      <alignment horizontal="center" vertical="center" wrapText="1"/>
    </xf>
    <xf numFmtId="0" fontId="13" fillId="3" borderId="12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9" fontId="6" fillId="0" borderId="7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9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3" fillId="0" borderId="30" xfId="0" applyNumberFormat="1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13" fillId="0" borderId="31" xfId="0" applyNumberFormat="1" applyFont="1" applyFill="1" applyBorder="1" applyAlignment="1">
      <alignment horizontal="center" vertical="center" wrapText="1"/>
    </xf>
    <xf numFmtId="0" fontId="13" fillId="3" borderId="1" xfId="0" applyNumberFormat="1" applyFont="1" applyFill="1" applyBorder="1" applyAlignment="1">
      <alignment horizontal="center" vertical="center" wrapText="1"/>
    </xf>
    <xf numFmtId="0" fontId="13" fillId="3" borderId="2" xfId="0" applyNumberFormat="1" applyFont="1" applyFill="1" applyBorder="1" applyAlignment="1">
      <alignment horizontal="center" vertical="center" wrapText="1"/>
    </xf>
    <xf numFmtId="0" fontId="13" fillId="3" borderId="3" xfId="0" applyNumberFormat="1" applyFont="1" applyFill="1" applyBorder="1" applyAlignment="1">
      <alignment horizontal="center" vertical="center" wrapText="1"/>
    </xf>
    <xf numFmtId="0" fontId="13" fillId="3" borderId="8" xfId="0" applyNumberFormat="1" applyFont="1" applyFill="1" applyBorder="1" applyAlignment="1">
      <alignment horizontal="center" vertical="center" wrapText="1"/>
    </xf>
    <xf numFmtId="0" fontId="13" fillId="3" borderId="6" xfId="0" applyNumberFormat="1" applyFont="1" applyFill="1" applyBorder="1" applyAlignment="1">
      <alignment horizontal="center" vertical="center" wrapText="1"/>
    </xf>
    <xf numFmtId="0" fontId="13" fillId="3" borderId="9" xfId="0" applyNumberFormat="1" applyFont="1" applyFill="1" applyBorder="1" applyAlignment="1">
      <alignment horizontal="center" vertical="center" wrapText="1"/>
    </xf>
    <xf numFmtId="0" fontId="13" fillId="3" borderId="24" xfId="0" applyNumberFormat="1" applyFont="1" applyFill="1" applyBorder="1" applyAlignment="1">
      <alignment horizontal="center" vertical="center" wrapText="1"/>
    </xf>
    <xf numFmtId="0" fontId="13" fillId="3" borderId="32" xfId="0" applyNumberFormat="1" applyFont="1" applyFill="1" applyBorder="1" applyAlignment="1">
      <alignment horizontal="center" vertical="center" wrapText="1"/>
    </xf>
    <xf numFmtId="0" fontId="13" fillId="3" borderId="7" xfId="0" applyNumberFormat="1" applyFont="1" applyFill="1" applyBorder="1" applyAlignment="1">
      <alignment horizontal="center" vertical="center" wrapText="1"/>
    </xf>
    <xf numFmtId="0" fontId="13" fillId="4" borderId="7" xfId="0" applyNumberFormat="1" applyFont="1" applyFill="1" applyBorder="1" applyAlignment="1">
      <alignment horizontal="center" vertical="center" wrapText="1"/>
    </xf>
    <xf numFmtId="0" fontId="18" fillId="10" borderId="0" xfId="0" applyNumberFormat="1" applyFont="1" applyFill="1" applyAlignment="1">
      <alignment horizontal="center" vertical="center"/>
    </xf>
    <xf numFmtId="10" fontId="13" fillId="9" borderId="7" xfId="2" applyNumberFormat="1" applyFont="1" applyFill="1" applyBorder="1" applyAlignment="1">
      <alignment horizontal="center" vertical="center"/>
    </xf>
    <xf numFmtId="10" fontId="13" fillId="8" borderId="7" xfId="2" applyNumberFormat="1" applyFont="1" applyFill="1" applyBorder="1" applyAlignment="1">
      <alignment horizontal="center" vertical="center"/>
    </xf>
    <xf numFmtId="9" fontId="13" fillId="8" borderId="7" xfId="2" applyFont="1" applyFill="1" applyBorder="1" applyAlignment="1">
      <alignment horizontal="center" vertical="center"/>
    </xf>
    <xf numFmtId="9" fontId="13" fillId="9" borderId="7" xfId="2" applyFont="1" applyFill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 wrapText="1"/>
    </xf>
    <xf numFmtId="0" fontId="17" fillId="9" borderId="7" xfId="0" applyNumberFormat="1" applyFont="1" applyFill="1" applyBorder="1" applyAlignment="1">
      <alignment horizontal="center" vertical="center"/>
    </xf>
    <xf numFmtId="9" fontId="7" fillId="0" borderId="7" xfId="0" applyNumberFormat="1" applyFont="1" applyBorder="1" applyAlignment="1">
      <alignment horizontal="center" vertical="center" wrapText="1"/>
    </xf>
    <xf numFmtId="0" fontId="17" fillId="8" borderId="7" xfId="0" applyNumberFormat="1" applyFont="1" applyFill="1" applyBorder="1" applyAlignment="1">
      <alignment horizontal="center" vertical="center"/>
    </xf>
    <xf numFmtId="0" fontId="17" fillId="9" borderId="7" xfId="0" applyNumberFormat="1" applyFont="1" applyFill="1" applyBorder="1" applyAlignment="1">
      <alignment horizontal="left" vertical="center"/>
    </xf>
    <xf numFmtId="0" fontId="17" fillId="8" borderId="7" xfId="0" applyNumberFormat="1" applyFont="1" applyFill="1" applyBorder="1" applyAlignment="1">
      <alignment horizontal="left" vertical="center"/>
    </xf>
    <xf numFmtId="1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9" fontId="6" fillId="0" borderId="24" xfId="0" applyNumberFormat="1" applyFont="1" applyBorder="1" applyAlignment="1">
      <alignment horizontal="center" vertical="center" wrapText="1"/>
    </xf>
    <xf numFmtId="9" fontId="6" fillId="0" borderId="34" xfId="0" applyNumberFormat="1" applyFont="1" applyBorder="1" applyAlignment="1">
      <alignment horizontal="center" vertical="center" wrapText="1"/>
    </xf>
    <xf numFmtId="9" fontId="6" fillId="0" borderId="32" xfId="0" applyNumberFormat="1" applyFont="1" applyBorder="1" applyAlignment="1">
      <alignment horizontal="center" vertical="center" wrapText="1"/>
    </xf>
    <xf numFmtId="9" fontId="13" fillId="9" borderId="1" xfId="2" applyFont="1" applyFill="1" applyBorder="1" applyAlignment="1">
      <alignment horizontal="center" vertical="center"/>
    </xf>
    <xf numFmtId="9" fontId="13" fillId="9" borderId="3" xfId="2" applyFont="1" applyFill="1" applyBorder="1" applyAlignment="1">
      <alignment horizontal="center" vertical="center"/>
    </xf>
    <xf numFmtId="9" fontId="13" fillId="9" borderId="5" xfId="2" applyFont="1" applyFill="1" applyBorder="1" applyAlignment="1">
      <alignment horizontal="center" vertical="center"/>
    </xf>
    <xf numFmtId="9" fontId="13" fillId="9" borderId="4" xfId="2" applyFont="1" applyFill="1" applyBorder="1" applyAlignment="1">
      <alignment horizontal="center" vertical="center"/>
    </xf>
    <xf numFmtId="9" fontId="13" fillId="9" borderId="8" xfId="2" applyFont="1" applyFill="1" applyBorder="1" applyAlignment="1">
      <alignment horizontal="center" vertical="center"/>
    </xf>
    <xf numFmtId="9" fontId="13" fillId="9" borderId="9" xfId="2" applyFont="1" applyFill="1" applyBorder="1" applyAlignment="1">
      <alignment horizontal="center" vertical="center"/>
    </xf>
    <xf numFmtId="9" fontId="13" fillId="8" borderId="1" xfId="2" applyFont="1" applyFill="1" applyBorder="1" applyAlignment="1">
      <alignment horizontal="center" vertical="center"/>
    </xf>
    <xf numFmtId="9" fontId="13" fillId="8" borderId="3" xfId="2" applyFont="1" applyFill="1" applyBorder="1" applyAlignment="1">
      <alignment horizontal="center" vertical="center"/>
    </xf>
    <xf numFmtId="9" fontId="13" fillId="8" borderId="5" xfId="2" applyFont="1" applyFill="1" applyBorder="1" applyAlignment="1">
      <alignment horizontal="center" vertical="center"/>
    </xf>
    <xf numFmtId="9" fontId="13" fillId="8" borderId="4" xfId="2" applyFont="1" applyFill="1" applyBorder="1" applyAlignment="1">
      <alignment horizontal="center" vertical="center"/>
    </xf>
    <xf numFmtId="9" fontId="13" fillId="8" borderId="8" xfId="2" applyFont="1" applyFill="1" applyBorder="1" applyAlignment="1">
      <alignment horizontal="center" vertical="center"/>
    </xf>
    <xf numFmtId="9" fontId="13" fillId="8" borderId="9" xfId="2" applyFont="1" applyFill="1" applyBorder="1" applyAlignment="1">
      <alignment horizontal="center" vertical="center"/>
    </xf>
    <xf numFmtId="1" fontId="13" fillId="8" borderId="7" xfId="2" applyNumberFormat="1" applyFont="1" applyFill="1" applyBorder="1" applyAlignment="1">
      <alignment horizontal="center" vertical="center"/>
    </xf>
    <xf numFmtId="1" fontId="6" fillId="0" borderId="11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9" fontId="6" fillId="11" borderId="24" xfId="0" applyNumberFormat="1" applyFont="1" applyFill="1" applyBorder="1" applyAlignment="1">
      <alignment horizontal="center" vertical="center" wrapText="1"/>
    </xf>
    <xf numFmtId="9" fontId="6" fillId="11" borderId="34" xfId="0" applyNumberFormat="1" applyFont="1" applyFill="1" applyBorder="1" applyAlignment="1">
      <alignment horizontal="center" vertical="center" wrapText="1"/>
    </xf>
    <xf numFmtId="9" fontId="6" fillId="11" borderId="32" xfId="0" applyNumberFormat="1" applyFont="1" applyFill="1" applyBorder="1" applyAlignment="1">
      <alignment horizontal="center" vertical="center" wrapText="1"/>
    </xf>
    <xf numFmtId="43" fontId="6" fillId="11" borderId="7" xfId="10" applyFont="1" applyFill="1" applyBorder="1" applyAlignment="1">
      <alignment horizontal="center" vertical="center" wrapText="1"/>
    </xf>
    <xf numFmtId="43" fontId="6" fillId="11" borderId="24" xfId="10" applyFont="1" applyFill="1" applyBorder="1" applyAlignment="1">
      <alignment horizontal="center" vertical="center" wrapText="1"/>
    </xf>
    <xf numFmtId="43" fontId="6" fillId="11" borderId="34" xfId="10" applyFont="1" applyFill="1" applyBorder="1" applyAlignment="1">
      <alignment horizontal="center" vertical="center" wrapText="1"/>
    </xf>
    <xf numFmtId="43" fontId="6" fillId="11" borderId="32" xfId="10" applyFont="1" applyFill="1" applyBorder="1" applyAlignment="1">
      <alignment horizontal="center" vertical="center" wrapText="1"/>
    </xf>
    <xf numFmtId="166" fontId="13" fillId="8" borderId="7" xfId="2" applyNumberFormat="1" applyFont="1" applyFill="1" applyBorder="1" applyAlignment="1">
      <alignment horizontal="center" vertical="center"/>
    </xf>
    <xf numFmtId="44" fontId="6" fillId="0" borderId="10" xfId="7" applyFont="1" applyBorder="1" applyAlignment="1">
      <alignment horizontal="center" vertical="center" wrapText="1"/>
    </xf>
    <xf numFmtId="44" fontId="6" fillId="0" borderId="11" xfId="7" applyFont="1" applyBorder="1" applyAlignment="1">
      <alignment horizontal="center" vertical="center" wrapText="1"/>
    </xf>
    <xf numFmtId="44" fontId="6" fillId="0" borderId="12" xfId="7" applyFont="1" applyBorder="1" applyAlignment="1">
      <alignment horizontal="center" vertical="center" wrapText="1"/>
    </xf>
    <xf numFmtId="44" fontId="6" fillId="0" borderId="10" xfId="7" applyFont="1" applyFill="1" applyBorder="1" applyAlignment="1">
      <alignment horizontal="center" vertical="center" wrapText="1"/>
    </xf>
    <xf numFmtId="44" fontId="6" fillId="0" borderId="11" xfId="7" applyFont="1" applyFill="1" applyBorder="1" applyAlignment="1">
      <alignment horizontal="center" vertical="center" wrapText="1"/>
    </xf>
    <xf numFmtId="44" fontId="6" fillId="0" borderId="12" xfId="7" applyFont="1" applyFill="1" applyBorder="1" applyAlignment="1">
      <alignment horizontal="center" vertical="center" wrapText="1"/>
    </xf>
    <xf numFmtId="44" fontId="13" fillId="8" borderId="7" xfId="7" applyFont="1" applyFill="1" applyBorder="1" applyAlignment="1">
      <alignment horizontal="center" vertical="center"/>
    </xf>
    <xf numFmtId="44" fontId="13" fillId="9" borderId="7" xfId="7" applyFont="1" applyFill="1" applyBorder="1" applyAlignment="1">
      <alignment horizontal="center" vertical="center"/>
    </xf>
    <xf numFmtId="44" fontId="13" fillId="9" borderId="1" xfId="7" applyFont="1" applyFill="1" applyBorder="1" applyAlignment="1">
      <alignment horizontal="center" vertical="center"/>
    </xf>
    <xf numFmtId="44" fontId="13" fillId="9" borderId="2" xfId="7" applyFont="1" applyFill="1" applyBorder="1" applyAlignment="1">
      <alignment horizontal="center" vertical="center"/>
    </xf>
    <xf numFmtId="44" fontId="13" fillId="9" borderId="3" xfId="7" applyFont="1" applyFill="1" applyBorder="1" applyAlignment="1">
      <alignment horizontal="center" vertical="center"/>
    </xf>
    <xf numFmtId="44" fontId="13" fillId="9" borderId="5" xfId="7" applyFont="1" applyFill="1" applyBorder="1" applyAlignment="1">
      <alignment horizontal="center" vertical="center"/>
    </xf>
    <xf numFmtId="44" fontId="13" fillId="9" borderId="0" xfId="7" applyFont="1" applyFill="1" applyBorder="1" applyAlignment="1">
      <alignment horizontal="center" vertical="center"/>
    </xf>
    <xf numFmtId="44" fontId="13" fillId="9" borderId="4" xfId="7" applyFont="1" applyFill="1" applyBorder="1" applyAlignment="1">
      <alignment horizontal="center" vertical="center"/>
    </xf>
    <xf numFmtId="44" fontId="13" fillId="9" borderId="8" xfId="7" applyFont="1" applyFill="1" applyBorder="1" applyAlignment="1">
      <alignment horizontal="center" vertical="center"/>
    </xf>
    <xf numFmtId="44" fontId="13" fillId="9" borderId="6" xfId="7" applyFont="1" applyFill="1" applyBorder="1" applyAlignment="1">
      <alignment horizontal="center" vertical="center"/>
    </xf>
    <xf numFmtId="44" fontId="13" fillId="9" borderId="9" xfId="7" applyFont="1" applyFill="1" applyBorder="1" applyAlignment="1">
      <alignment horizontal="center" vertical="center"/>
    </xf>
    <xf numFmtId="44" fontId="13" fillId="8" borderId="1" xfId="7" applyFont="1" applyFill="1" applyBorder="1" applyAlignment="1">
      <alignment horizontal="center" vertical="center"/>
    </xf>
    <xf numFmtId="44" fontId="13" fillId="8" borderId="2" xfId="7" applyFont="1" applyFill="1" applyBorder="1" applyAlignment="1">
      <alignment horizontal="center" vertical="center"/>
    </xf>
    <xf numFmtId="44" fontId="13" fillId="8" borderId="3" xfId="7" applyFont="1" applyFill="1" applyBorder="1" applyAlignment="1">
      <alignment horizontal="center" vertical="center"/>
    </xf>
    <xf numFmtId="44" fontId="13" fillId="8" borderId="5" xfId="7" applyFont="1" applyFill="1" applyBorder="1" applyAlignment="1">
      <alignment horizontal="center" vertical="center"/>
    </xf>
    <xf numFmtId="44" fontId="13" fillId="8" borderId="0" xfId="7" applyFont="1" applyFill="1" applyBorder="1" applyAlignment="1">
      <alignment horizontal="center" vertical="center"/>
    </xf>
    <xf numFmtId="44" fontId="13" fillId="8" borderId="4" xfId="7" applyFont="1" applyFill="1" applyBorder="1" applyAlignment="1">
      <alignment horizontal="center" vertical="center"/>
    </xf>
    <xf numFmtId="44" fontId="13" fillId="8" borderId="8" xfId="7" applyFont="1" applyFill="1" applyBorder="1" applyAlignment="1">
      <alignment horizontal="center" vertical="center"/>
    </xf>
    <xf numFmtId="44" fontId="13" fillId="8" borderId="6" xfId="7" applyFont="1" applyFill="1" applyBorder="1" applyAlignment="1">
      <alignment horizontal="center" vertical="center"/>
    </xf>
    <xf numFmtId="44" fontId="13" fillId="8" borderId="9" xfId="7" applyFont="1" applyFill="1" applyBorder="1" applyAlignment="1">
      <alignment horizontal="center" vertical="center"/>
    </xf>
    <xf numFmtId="166" fontId="13" fillId="8" borderId="1" xfId="2" applyNumberFormat="1" applyFont="1" applyFill="1" applyBorder="1" applyAlignment="1">
      <alignment horizontal="center" vertical="center"/>
    </xf>
    <xf numFmtId="166" fontId="13" fillId="8" borderId="3" xfId="2" applyNumberFormat="1" applyFont="1" applyFill="1" applyBorder="1" applyAlignment="1">
      <alignment horizontal="center" vertical="center"/>
    </xf>
    <xf numFmtId="166" fontId="13" fillId="8" borderId="5" xfId="2" applyNumberFormat="1" applyFont="1" applyFill="1" applyBorder="1" applyAlignment="1">
      <alignment horizontal="center" vertical="center"/>
    </xf>
    <xf numFmtId="166" fontId="13" fillId="8" borderId="4" xfId="2" applyNumberFormat="1" applyFont="1" applyFill="1" applyBorder="1" applyAlignment="1">
      <alignment horizontal="center" vertical="center"/>
    </xf>
    <xf numFmtId="166" fontId="13" fillId="8" borderId="8" xfId="2" applyNumberFormat="1" applyFont="1" applyFill="1" applyBorder="1" applyAlignment="1">
      <alignment horizontal="center" vertical="center"/>
    </xf>
    <xf numFmtId="166" fontId="13" fillId="8" borderId="9" xfId="2" applyNumberFormat="1" applyFont="1" applyFill="1" applyBorder="1" applyAlignment="1">
      <alignment horizontal="center" vertical="center"/>
    </xf>
    <xf numFmtId="1" fontId="13" fillId="9" borderId="7" xfId="2" applyNumberFormat="1" applyFont="1" applyFill="1" applyBorder="1" applyAlignment="1">
      <alignment horizontal="center" vertical="center"/>
    </xf>
    <xf numFmtId="1" fontId="13" fillId="8" borderId="10" xfId="2" applyNumberFormat="1" applyFont="1" applyFill="1" applyBorder="1" applyAlignment="1">
      <alignment horizontal="center" vertical="center"/>
    </xf>
    <xf numFmtId="1" fontId="13" fillId="8" borderId="11" xfId="2" applyNumberFormat="1" applyFont="1" applyFill="1" applyBorder="1" applyAlignment="1">
      <alignment horizontal="center" vertical="center"/>
    </xf>
    <xf numFmtId="1" fontId="13" fillId="8" borderId="12" xfId="2" applyNumberFormat="1" applyFont="1" applyFill="1" applyBorder="1" applyAlignment="1">
      <alignment horizontal="center" vertical="center"/>
    </xf>
    <xf numFmtId="1" fontId="13" fillId="9" borderId="1" xfId="2" applyNumberFormat="1" applyFont="1" applyFill="1" applyBorder="1" applyAlignment="1">
      <alignment horizontal="center" vertical="center"/>
    </xf>
    <xf numFmtId="1" fontId="13" fillId="9" borderId="2" xfId="2" applyNumberFormat="1" applyFont="1" applyFill="1" applyBorder="1" applyAlignment="1">
      <alignment horizontal="center" vertical="center"/>
    </xf>
    <xf numFmtId="1" fontId="13" fillId="9" borderId="3" xfId="2" applyNumberFormat="1" applyFont="1" applyFill="1" applyBorder="1" applyAlignment="1">
      <alignment horizontal="center" vertical="center"/>
    </xf>
    <xf numFmtId="1" fontId="13" fillId="9" borderId="5" xfId="2" applyNumberFormat="1" applyFont="1" applyFill="1" applyBorder="1" applyAlignment="1">
      <alignment horizontal="center" vertical="center"/>
    </xf>
    <xf numFmtId="1" fontId="13" fillId="9" borderId="0" xfId="2" applyNumberFormat="1" applyFont="1" applyFill="1" applyBorder="1" applyAlignment="1">
      <alignment horizontal="center" vertical="center"/>
    </xf>
    <xf numFmtId="1" fontId="13" fillId="9" borderId="4" xfId="2" applyNumberFormat="1" applyFont="1" applyFill="1" applyBorder="1" applyAlignment="1">
      <alignment horizontal="center" vertical="center"/>
    </xf>
    <xf numFmtId="1" fontId="13" fillId="9" borderId="8" xfId="2" applyNumberFormat="1" applyFont="1" applyFill="1" applyBorder="1" applyAlignment="1">
      <alignment horizontal="center" vertical="center"/>
    </xf>
    <xf numFmtId="1" fontId="13" fillId="9" borderId="6" xfId="2" applyNumberFormat="1" applyFont="1" applyFill="1" applyBorder="1" applyAlignment="1">
      <alignment horizontal="center" vertical="center"/>
    </xf>
    <xf numFmtId="1" fontId="13" fillId="9" borderId="9" xfId="2" applyNumberFormat="1" applyFont="1" applyFill="1" applyBorder="1" applyAlignment="1">
      <alignment horizontal="center" vertical="center"/>
    </xf>
    <xf numFmtId="1" fontId="13" fillId="8" borderId="1" xfId="2" applyNumberFormat="1" applyFont="1" applyFill="1" applyBorder="1" applyAlignment="1">
      <alignment horizontal="center" vertical="center"/>
    </xf>
    <xf numFmtId="1" fontId="13" fillId="8" borderId="2" xfId="2" applyNumberFormat="1" applyFont="1" applyFill="1" applyBorder="1" applyAlignment="1">
      <alignment horizontal="center" vertical="center"/>
    </xf>
    <xf numFmtId="1" fontId="13" fillId="8" borderId="3" xfId="2" applyNumberFormat="1" applyFont="1" applyFill="1" applyBorder="1" applyAlignment="1">
      <alignment horizontal="center" vertical="center"/>
    </xf>
    <xf numFmtId="1" fontId="13" fillId="8" borderId="5" xfId="2" applyNumberFormat="1" applyFont="1" applyFill="1" applyBorder="1" applyAlignment="1">
      <alignment horizontal="center" vertical="center"/>
    </xf>
    <xf numFmtId="1" fontId="13" fillId="8" borderId="0" xfId="2" applyNumberFormat="1" applyFont="1" applyFill="1" applyBorder="1" applyAlignment="1">
      <alignment horizontal="center" vertical="center"/>
    </xf>
    <xf numFmtId="1" fontId="13" fillId="8" borderId="4" xfId="2" applyNumberFormat="1" applyFont="1" applyFill="1" applyBorder="1" applyAlignment="1">
      <alignment horizontal="center" vertical="center"/>
    </xf>
    <xf numFmtId="1" fontId="13" fillId="8" borderId="8" xfId="2" applyNumberFormat="1" applyFont="1" applyFill="1" applyBorder="1" applyAlignment="1">
      <alignment horizontal="center" vertical="center"/>
    </xf>
    <xf numFmtId="1" fontId="13" fillId="8" borderId="6" xfId="2" applyNumberFormat="1" applyFont="1" applyFill="1" applyBorder="1" applyAlignment="1">
      <alignment horizontal="center" vertical="center"/>
    </xf>
    <xf numFmtId="1" fontId="13" fillId="8" borderId="9" xfId="2" applyNumberFormat="1" applyFont="1" applyFill="1" applyBorder="1" applyAlignment="1">
      <alignment horizontal="center" vertical="center"/>
    </xf>
    <xf numFmtId="9" fontId="6" fillId="0" borderId="7" xfId="2" applyFont="1" applyFill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20" fillId="0" borderId="14" xfId="0" applyNumberFormat="1" applyFont="1" applyFill="1" applyBorder="1" applyAlignment="1">
      <alignment horizontal="justify" vertical="center" wrapText="1"/>
    </xf>
    <xf numFmtId="0" fontId="20" fillId="0" borderId="23" xfId="0" applyNumberFormat="1" applyFont="1" applyFill="1" applyBorder="1" applyAlignment="1">
      <alignment horizontal="justify" vertical="center" wrapText="1"/>
    </xf>
    <xf numFmtId="0" fontId="20" fillId="0" borderId="15" xfId="0" applyNumberFormat="1" applyFont="1" applyFill="1" applyBorder="1" applyAlignment="1">
      <alignment horizontal="justify" vertical="center" wrapText="1"/>
    </xf>
    <xf numFmtId="10" fontId="13" fillId="8" borderId="1" xfId="2" applyNumberFormat="1" applyFont="1" applyFill="1" applyBorder="1" applyAlignment="1">
      <alignment horizontal="center" vertical="center"/>
    </xf>
    <xf numFmtId="10" fontId="13" fillId="8" borderId="3" xfId="2" applyNumberFormat="1" applyFont="1" applyFill="1" applyBorder="1" applyAlignment="1">
      <alignment horizontal="center" vertical="center"/>
    </xf>
    <xf numFmtId="10" fontId="13" fillId="8" borderId="5" xfId="2" applyNumberFormat="1" applyFont="1" applyFill="1" applyBorder="1" applyAlignment="1">
      <alignment horizontal="center" vertical="center"/>
    </xf>
    <xf numFmtId="10" fontId="13" fillId="8" borderId="4" xfId="2" applyNumberFormat="1" applyFont="1" applyFill="1" applyBorder="1" applyAlignment="1">
      <alignment horizontal="center" vertical="center"/>
    </xf>
    <xf numFmtId="10" fontId="13" fillId="8" borderId="8" xfId="2" applyNumberFormat="1" applyFont="1" applyFill="1" applyBorder="1" applyAlignment="1">
      <alignment horizontal="center" vertical="center"/>
    </xf>
    <xf numFmtId="10" fontId="13" fillId="8" borderId="9" xfId="2" applyNumberFormat="1" applyFont="1" applyFill="1" applyBorder="1" applyAlignment="1">
      <alignment horizontal="center" vertical="center"/>
    </xf>
    <xf numFmtId="0" fontId="13" fillId="9" borderId="1" xfId="2" applyNumberFormat="1" applyFont="1" applyFill="1" applyBorder="1" applyAlignment="1">
      <alignment horizontal="center" vertical="center"/>
    </xf>
    <xf numFmtId="9" fontId="13" fillId="9" borderId="7" xfId="2" applyNumberFormat="1" applyFont="1" applyFill="1" applyBorder="1" applyAlignment="1">
      <alignment horizontal="center" vertical="center"/>
    </xf>
  </cellXfs>
  <cellStyles count="11">
    <cellStyle name="Millares" xfId="10" builtinId="3"/>
    <cellStyle name="Moneda" xfId="7" builtinId="4"/>
    <cellStyle name="Moneda [0]" xfId="3" builtinId="7"/>
    <cellStyle name="Normal" xfId="0" builtinId="0"/>
    <cellStyle name="Normal 2" xfId="1"/>
    <cellStyle name="Normal 2 2" xfId="6"/>
    <cellStyle name="Normal 3" xfId="4"/>
    <cellStyle name="Normal 4" xfId="8"/>
    <cellStyle name="Porcentaje" xfId="2" builtinId="5"/>
    <cellStyle name="Porcentaje 2" xfId="5"/>
    <cellStyle name="Porcentaje 3" xfId="9"/>
  </cellStyles>
  <dxfs count="4">
    <dxf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numFmt numFmtId="0" formatCode="General"/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0" formatCode="General"/>
      <fill>
        <patternFill patternType="solid">
          <fgColor indexed="45"/>
          <bgColor theme="3" tint="-0.249977111117893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D320"/>
      <rgbColor rgb="00FF9900"/>
      <rgbColor rgb="00FF420E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'INDICADORES DE GESTIÓN 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'INDICADORES DE GESTIÓN 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'INDICADORES DE GESTIÓN '!$C$27:$C$38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05-4F7F-857D-374DC26DC689}"/>
            </c:ext>
          </c:extLst>
        </c:ser>
        <c:ser>
          <c:idx val="1"/>
          <c:order val="1"/>
          <c:tx>
            <c:strRef>
              <c:f>'INDICADORES DE GESTIÓN 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'INDICADORES DE GESTIÓN 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'INDICADORES DE GESTIÓN '!$D$27:$D$38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05-4F7F-857D-374DC26DC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'INDICADORES DE GESTIÓN 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'INDICADORES DE GESTIÓN 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'INDICADORES DE GESTIÓN '!$E$27:$E$38</c:f>
              <c:numCache>
                <c:formatCode>0%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B05-4F7F-857D-374DC26DC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'PROYECTOS GPRO-IND1'!$C$26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'PROYECTOS GPRO-IND1'!$B$27:$B$38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GPRO-IND1'!$C$27:$C$38</c:f>
              <c:numCache>
                <c:formatCode>0%</c:formatCode>
                <c:ptCount val="12"/>
                <c:pt idx="0">
                  <c:v>0.26116003644093533</c:v>
                </c:pt>
                <c:pt idx="3">
                  <c:v>0.68280020902179872</c:v>
                </c:pt>
                <c:pt idx="6">
                  <c:v>0.62954679540913117</c:v>
                </c:pt>
                <c:pt idx="9">
                  <c:v>20.622483438685208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FB-4BEE-BA72-5F13A7A1F1D4}"/>
            </c:ext>
          </c:extLst>
        </c:ser>
        <c:ser>
          <c:idx val="1"/>
          <c:order val="1"/>
          <c:tx>
            <c:strRef>
              <c:f>'PROYECTOS GPRO-IND1'!$D$26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'PROYECTOS GPRO-IND1'!$B$27:$B$38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GPRO-IND1'!$D$27:$D$38</c:f>
              <c:numCache>
                <c:formatCode>0%</c:formatCode>
                <c:ptCount val="12"/>
                <c:pt idx="0">
                  <c:v>1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FB-4BEE-BA72-5F13A7A1F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'PROYECTOS GPRO-IND1'!$E$26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'PROYECTOS GPRO-IND1'!$B$27:$B$38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GPRO-IND1'!$E$27:$E$38</c:f>
              <c:numCache>
                <c:formatCode>0%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0FB-4BEE-BA72-5F13A7A1F1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'PROYECTOS GPRO-IND2'!$C$26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'PROYECTOS GPRO-IND2'!$B$27:$B$38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GPRO-IND2'!$C$27:$C$38</c:f>
              <c:numCache>
                <c:formatCode>0%</c:formatCode>
                <c:ptCount val="12"/>
                <c:pt idx="0">
                  <c:v>1</c:v>
                </c:pt>
                <c:pt idx="3">
                  <c:v>0</c:v>
                </c:pt>
                <c:pt idx="6">
                  <c:v>0</c:v>
                </c:pt>
                <c:pt idx="9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3-4E45-BFDE-0A637C9AEA27}"/>
            </c:ext>
          </c:extLst>
        </c:ser>
        <c:ser>
          <c:idx val="1"/>
          <c:order val="1"/>
          <c:tx>
            <c:strRef>
              <c:f>'PROYECTOS GPRO-IND2'!$D$26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'PROYECTOS GPRO-IND2'!$B$27:$B$38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GPRO-IND2'!$D$27:$D$38</c:f>
              <c:numCache>
                <c:formatCode>0%</c:formatCode>
                <c:ptCount val="12"/>
                <c:pt idx="0">
                  <c:v>1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3-4E45-BFDE-0A637C9AE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'PROYECTOS GPRO-IND2'!$E$26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'PROYECTOS GPRO-IND2'!$B$27:$B$38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GPRO-IND2'!$E$27:$E$38</c:f>
              <c:numCache>
                <c:formatCode>0%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DF3-4E45-BFDE-0A637C9AE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'PROYECTOS GPRO-IND3'!$C$26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'PROYECTOS GPRO-IND3'!$B$27:$B$38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GPRO-IND3'!$C$27:$C$38</c:f>
              <c:numCache>
                <c:formatCode>0%</c:formatCode>
                <c:ptCount val="12"/>
                <c:pt idx="0">
                  <c:v>0.16</c:v>
                </c:pt>
                <c:pt idx="3">
                  <c:v>0</c:v>
                </c:pt>
                <c:pt idx="6">
                  <c:v>0.76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C0-4C1A-99A0-A6BB9CAA9DEF}"/>
            </c:ext>
          </c:extLst>
        </c:ser>
        <c:ser>
          <c:idx val="1"/>
          <c:order val="1"/>
          <c:tx>
            <c:strRef>
              <c:f>'PROYECTOS GPRO-IND3'!$D$26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'PROYECTOS GPRO-IND3'!$B$27:$B$38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GPRO-IND3'!$D$27:$D$38</c:f>
              <c:numCache>
                <c:formatCode>0%</c:formatCode>
                <c:ptCount val="12"/>
                <c:pt idx="0">
                  <c:v>0.5</c:v>
                </c:pt>
                <c:pt idx="3">
                  <c:v>0.5</c:v>
                </c:pt>
                <c:pt idx="6">
                  <c:v>0.5</c:v>
                </c:pt>
                <c:pt idx="9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C0-4C1A-99A0-A6BB9CAA9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'PROYECTOS GPRO-IND3'!$E$26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'PROYECTOS GPRO-IND3'!$B$27:$B$38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GPRO-IND3'!$E$27:$E$38</c:f>
              <c:numCache>
                <c:formatCode>0%</c:formatCode>
                <c:ptCount val="12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6C0-4C1A-99A0-A6BB9CAA9D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'PROYECTOS GPRO-IND4'!$C$26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'PROYECTOS GPRO-IND4'!$B$27:$B$38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GPRO-IND4'!$C$27:$C$38</c:f>
              <c:numCache>
                <c:formatCode>0%</c:formatCode>
                <c:ptCount val="12"/>
                <c:pt idx="0">
                  <c:v>0.65588773642464915</c:v>
                </c:pt>
                <c:pt idx="3">
                  <c:v>0.50257129499766251</c:v>
                </c:pt>
                <c:pt idx="6">
                  <c:v>3.6362590843053984E-3</c:v>
                </c:pt>
                <c:pt idx="9">
                  <c:v>0.7480822716006108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3C-42C9-B8F4-9A8D507F287C}"/>
            </c:ext>
          </c:extLst>
        </c:ser>
        <c:ser>
          <c:idx val="1"/>
          <c:order val="1"/>
          <c:tx>
            <c:strRef>
              <c:f>'PROYECTOS GPRO-IND4'!$D$26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'PROYECTOS GPRO-IND4'!$B$27:$B$38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GPRO-IND4'!$D$27:$D$38</c:f>
              <c:numCache>
                <c:formatCode>0%</c:formatCode>
                <c:ptCount val="12"/>
                <c:pt idx="0">
                  <c:v>1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3C-42C9-B8F4-9A8D507F28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'PROYECTOS GPRO-IND4'!$E$26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'PROYECTOS GPRO-IND4'!$B$27:$B$38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GPRO-IND4'!$E$27:$E$38</c:f>
              <c:numCache>
                <c:formatCode>0%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3C-42C9-B8F4-9A8D507F28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'PROYECTOS GPRO-IND5'!$C$26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'PROYECTOS GPRO-IND5'!$B$27:$B$38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GPRO-IND5'!$C$27:$C$38</c:f>
              <c:numCache>
                <c:formatCode>0%</c:formatCode>
                <c:ptCount val="12"/>
                <c:pt idx="0">
                  <c:v>1</c:v>
                </c:pt>
                <c:pt idx="3">
                  <c:v>1</c:v>
                </c:pt>
                <c:pt idx="6">
                  <c:v>0</c:v>
                </c:pt>
                <c:pt idx="9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DD-4F5D-883E-3760388995DD}"/>
            </c:ext>
          </c:extLst>
        </c:ser>
        <c:ser>
          <c:idx val="1"/>
          <c:order val="1"/>
          <c:tx>
            <c:strRef>
              <c:f>'PROYECTOS GPRO-IND5'!$D$26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'PROYECTOS GPRO-IND5'!$B$27:$B$38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GPRO-IND5'!$D$27:$D$38</c:f>
              <c:numCache>
                <c:formatCode>0%</c:formatCode>
                <c:ptCount val="12"/>
                <c:pt idx="0">
                  <c:v>1</c:v>
                </c:pt>
                <c:pt idx="3">
                  <c:v>1</c:v>
                </c:pt>
                <c:pt idx="6">
                  <c:v>1</c:v>
                </c:pt>
                <c:pt idx="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DD-4F5D-883E-376038899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'PROYECTOS GPRO-IND5'!$E$26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'PROYECTOS GPRO-IND5'!$B$27:$B$38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GPRO-IND5'!$E$27:$E$38</c:f>
              <c:numCache>
                <c:formatCode>0%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0DD-4F5D-883E-376038899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270135067970731"/>
          <c:y val="4.6715430904187887E-2"/>
          <c:w val="0.8752504841069052"/>
          <c:h val="0.738752840209410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'PROYECTOS GPRO-IND6'!$C$26</c:f>
              <c:strCache>
                <c:ptCount val="1"/>
                <c:pt idx="0">
                  <c:v>Datos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strRef>
              <c:f>'PROYECTOS GPRO-IND6'!$B$27:$B$38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GPRO-IND6'!$C$27:$C$38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2D-43DA-A008-A2330F633304}"/>
            </c:ext>
          </c:extLst>
        </c:ser>
        <c:ser>
          <c:idx val="1"/>
          <c:order val="1"/>
          <c:tx>
            <c:strRef>
              <c:f>'PROYECTOS GPRO-IND6'!$D$26</c:f>
              <c:strCache>
                <c:ptCount val="1"/>
                <c:pt idx="0">
                  <c:v>Meta Vigencia</c:v>
                </c:pt>
              </c:strCache>
            </c:strRef>
          </c:tx>
          <c:spPr>
            <a:solidFill>
              <a:srgbClr val="FF420E"/>
            </a:solidFill>
            <a:ln w="25400">
              <a:noFill/>
            </a:ln>
          </c:spPr>
          <c:invertIfNegative val="0"/>
          <c:cat>
            <c:strRef>
              <c:f>'PROYECTOS GPRO-IND6'!$B$27:$B$38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GPRO-IND6'!$D$27:$D$38</c:f>
              <c:numCache>
                <c:formatCode>0%</c:formatCode>
                <c:ptCount val="12"/>
                <c:pt idx="0">
                  <c:v>0.4</c:v>
                </c:pt>
                <c:pt idx="3">
                  <c:v>0.4</c:v>
                </c:pt>
                <c:pt idx="6">
                  <c:v>0.4</c:v>
                </c:pt>
                <c:pt idx="9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2D-43DA-A008-A2330F633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483072"/>
        <c:axId val="82484608"/>
      </c:barChart>
      <c:lineChart>
        <c:grouping val="standard"/>
        <c:varyColors val="0"/>
        <c:ser>
          <c:idx val="0"/>
          <c:order val="2"/>
          <c:tx>
            <c:strRef>
              <c:f>'PROYECTOS GPRO-IND6'!$E$26</c:f>
              <c:strCache>
                <c:ptCount val="1"/>
                <c:pt idx="0">
                  <c:v>Meta Objetivo</c:v>
                </c:pt>
              </c:strCache>
            </c:strRef>
          </c:tx>
          <c:spPr>
            <a:ln w="38100">
              <a:solidFill>
                <a:srgbClr val="FFD320"/>
              </a:solidFill>
              <a:prstDash val="solid"/>
            </a:ln>
          </c:spPr>
          <c:marker>
            <c:symbol val="none"/>
          </c:marker>
          <c:cat>
            <c:strRef>
              <c:f>'PROYECTOS GPRO-IND6'!$B$27:$B$38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'PROYECTOS GPRO-IND6'!$E$27:$E$38</c:f>
              <c:numCache>
                <c:formatCode>0%</c:formatCode>
                <c:ptCount val="12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2D-43DA-A008-A2330F6333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483072"/>
        <c:axId val="82484608"/>
      </c:lineChart>
      <c:catAx>
        <c:axId val="824830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 pitchFamily="34" charset="0"/>
                <a:ea typeface="Calibri"/>
                <a:cs typeface="Arial" pitchFamily="34" charset="0"/>
              </a:defRPr>
            </a:pPr>
            <a:endParaRPr lang="es-ES"/>
          </a:p>
        </c:txPr>
        <c:crossAx val="8248460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82484608"/>
        <c:scaling>
          <c:orientation val="minMax"/>
        </c:scaling>
        <c:delete val="0"/>
        <c:axPos val="l"/>
        <c:majorGridlines>
          <c:spPr>
            <a:ln w="12700">
              <a:solidFill>
                <a:srgbClr val="B3B3B3"/>
              </a:solidFill>
              <a:prstDash val="solid"/>
            </a:ln>
          </c:spPr>
        </c:majorGridlines>
        <c:numFmt formatCode="0%" sourceLinked="0"/>
        <c:majorTickMark val="none"/>
        <c:minorTickMark val="none"/>
        <c:tickLblPos val="nextTo"/>
        <c:spPr>
          <a:ln w="12700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82483072"/>
        <c:crosses val="autoZero"/>
        <c:crossBetween val="between"/>
      </c:valAx>
      <c:spPr>
        <a:noFill/>
        <a:ln w="12700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117793851392669E-2"/>
          <c:y val="0.88003921147692976"/>
          <c:w val="0.89871430648313566"/>
          <c:h val="9.792795412173829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1"/>
          <a:ea typeface="Arial1"/>
          <a:cs typeface="Arial1"/>
        </a:defRPr>
      </a:pPr>
      <a:endParaRPr lang="es-ES"/>
    </a:p>
  </c:txPr>
  <c:printSettings>
    <c:headerFooter alignWithMargins="0"/>
    <c:pageMargins b="1" l="0.75" r="0.75" t="1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74084</xdr:rowOff>
    </xdr:from>
    <xdr:to>
      <xdr:col>23</xdr:col>
      <xdr:colOff>130952</xdr:colOff>
      <xdr:row>37</xdr:row>
      <xdr:rowOff>95249</xdr:rowOff>
    </xdr:to>
    <xdr:graphicFrame macro="">
      <xdr:nvGraphicFramePr>
        <xdr:cNvPr id="1341" name="Gráfico 3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14</xdr:col>
      <xdr:colOff>136072</xdr:colOff>
      <xdr:row>19</xdr:row>
      <xdr:rowOff>136071</xdr:rowOff>
    </xdr:from>
    <xdr:ext cx="2566988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>
              <a:off x="5470072" y="4585607"/>
              <a:ext cx="2566988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497250A8-A753-49A0-A8C9-BCDB229C80C9}"/>
                </a:ext>
              </a:extLst>
            </xdr:cNvPr>
            <xdr:cNvSpPr txBox="1"/>
          </xdr:nvSpPr>
          <xdr:spPr>
            <a:xfrm>
              <a:off x="5470072" y="4585607"/>
              <a:ext cx="2566988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CO" sz="1100" b="0" i="0">
                  <a:latin typeface="Cambria Math" panose="02040503050406030204" pitchFamily="18" charset="0"/>
                </a:rPr>
                <a:t>𝑉1/𝑉2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74084</xdr:rowOff>
    </xdr:from>
    <xdr:to>
      <xdr:col>23</xdr:col>
      <xdr:colOff>130952</xdr:colOff>
      <xdr:row>37</xdr:row>
      <xdr:rowOff>95249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12</xdr:col>
      <xdr:colOff>119062</xdr:colOff>
      <xdr:row>19</xdr:row>
      <xdr:rowOff>123825</xdr:rowOff>
    </xdr:from>
    <xdr:ext cx="3714750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500-000004000000}"/>
                </a:ext>
              </a:extLst>
            </xdr:cNvPr>
            <xdr:cNvSpPr txBox="1"/>
          </xdr:nvSpPr>
          <xdr:spPr>
            <a:xfrm>
              <a:off x="4774406" y="4541044"/>
              <a:ext cx="3714750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𝑣𝑎𝑙𝑜𝑟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𝑝𝑟𝑒𝑠𝑢𝑝𝑢𝑒𝑠𝑡𝑜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𝑒𝑗𝑒𝑐𝑢𝑡𝑎𝑑𝑜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𝑣𝑎𝑙𝑜𝑟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𝑝𝑟𝑒𝑠𝑢𝑝𝑢𝑒𝑠𝑡𝑜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𝑝𝑟𝑜𝑔𝑟𝑎𝑚𝑎𝑑𝑜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71B6CBEB-671E-4E8E-970F-31858A9E11DB}"/>
                </a:ext>
              </a:extLst>
            </xdr:cNvPr>
            <xdr:cNvSpPr txBox="1"/>
          </xdr:nvSpPr>
          <xdr:spPr>
            <a:xfrm>
              <a:off x="4774406" y="4541044"/>
              <a:ext cx="3714750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b="0" i="0">
                  <a:latin typeface="Cambria Math" panose="02040503050406030204" pitchFamily="18" charset="0"/>
                </a:rPr>
                <a:t>(𝑉1 𝑣𝑎𝑙𝑜𝑟 𝑝𝑟𝑒𝑠𝑢𝑝𝑢𝑒𝑠𝑡𝑜 𝑒𝑗𝑒𝑐𝑢𝑡𝑎𝑑𝑜)/(𝑉2 𝑣𝑎𝑙𝑜𝑟 𝑝𝑟𝑒𝑠𝑢𝑝𝑢𝑒𝑠𝑡𝑜 𝑝𝑟𝑜𝑔𝑟𝑎𝑚𝑎𝑑𝑜)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  <xdr:twoCellAnchor>
    <xdr:from>
      <xdr:col>35</xdr:col>
      <xdr:colOff>297657</xdr:colOff>
      <xdr:row>0</xdr:row>
      <xdr:rowOff>238125</xdr:rowOff>
    </xdr:from>
    <xdr:to>
      <xdr:col>36</xdr:col>
      <xdr:colOff>321469</xdr:colOff>
      <xdr:row>2</xdr:row>
      <xdr:rowOff>59530</xdr:rowOff>
    </xdr:to>
    <xdr:sp macro="" textlink="">
      <xdr:nvSpPr>
        <xdr:cNvPr id="5" name="Flecha: hacia abajo 4">
          <a:extLst>
            <a:ext uri="{FF2B5EF4-FFF2-40B4-BE49-F238E27FC236}">
              <a16:creationId xmlns:a16="http://schemas.microsoft.com/office/drawing/2014/main" id="{0E21ACBF-15FD-41E5-8543-F07B3944B902}"/>
            </a:ext>
          </a:extLst>
        </xdr:cNvPr>
        <xdr:cNvSpPr/>
      </xdr:nvSpPr>
      <xdr:spPr bwMode="auto">
        <a:xfrm>
          <a:off x="12501563" y="238125"/>
          <a:ext cx="476250" cy="250030"/>
        </a:xfrm>
        <a:prstGeom prst="downArrow">
          <a:avLst/>
        </a:prstGeom>
        <a:solidFill>
          <a:srgbClr val="C0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CO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74084</xdr:rowOff>
    </xdr:from>
    <xdr:to>
      <xdr:col>23</xdr:col>
      <xdr:colOff>130952</xdr:colOff>
      <xdr:row>37</xdr:row>
      <xdr:rowOff>95249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14</xdr:col>
      <xdr:colOff>261937</xdr:colOff>
      <xdr:row>19</xdr:row>
      <xdr:rowOff>123825</xdr:rowOff>
    </xdr:from>
    <xdr:ext cx="2566988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600-000004000000}"/>
                </a:ext>
              </a:extLst>
            </xdr:cNvPr>
            <xdr:cNvSpPr txBox="1"/>
          </xdr:nvSpPr>
          <xdr:spPr>
            <a:xfrm>
              <a:off x="5586412" y="4552950"/>
              <a:ext cx="2566988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𝐷𝑖𝑠𝑒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ñ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𝑜𝑠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𝑟𝑒𝑎𝑙𝑖𝑧𝑎𝑑𝑜𝑠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𝑇𝑜𝑡𝑎𝑙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𝑑𝑖𝑠𝑒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ñ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𝑜𝑠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𝑝𝑙𝑎𝑛𝑒𝑎𝑑𝑜𝑠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928A33D6-01FB-433A-BAA2-803D8650BD4D}"/>
                </a:ext>
              </a:extLst>
            </xdr:cNvPr>
            <xdr:cNvSpPr txBox="1"/>
          </xdr:nvSpPr>
          <xdr:spPr>
            <a:xfrm>
              <a:off x="5586412" y="4552950"/>
              <a:ext cx="2566988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b="0" i="0">
                  <a:latin typeface="Cambria Math" panose="02040503050406030204" pitchFamily="18" charset="0"/>
                </a:rPr>
                <a:t>(𝑉1 𝐷𝑖𝑠𝑒ñ𝑜𝑠 𝑟𝑒𝑎𝑙𝑖𝑧𝑎𝑑𝑜𝑠)/(𝑉2 𝑇𝑜𝑡𝑎𝑙 𝑑𝑖𝑠𝑒ñ𝑜𝑠 𝑝𝑙𝑎𝑛𝑒𝑎𝑑𝑜𝑠)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  <xdr:twoCellAnchor>
    <xdr:from>
      <xdr:col>36</xdr:col>
      <xdr:colOff>130968</xdr:colOff>
      <xdr:row>0</xdr:row>
      <xdr:rowOff>226219</xdr:rowOff>
    </xdr:from>
    <xdr:to>
      <xdr:col>37</xdr:col>
      <xdr:colOff>250031</xdr:colOff>
      <xdr:row>2</xdr:row>
      <xdr:rowOff>47624</xdr:rowOff>
    </xdr:to>
    <xdr:sp macro="" textlink="">
      <xdr:nvSpPr>
        <xdr:cNvPr id="5" name="Flecha: hacia abajo 4">
          <a:extLst>
            <a:ext uri="{FF2B5EF4-FFF2-40B4-BE49-F238E27FC236}">
              <a16:creationId xmlns:a16="http://schemas.microsoft.com/office/drawing/2014/main" id="{5A309FEC-55D0-4089-B773-C951B3FEE895}"/>
            </a:ext>
          </a:extLst>
        </xdr:cNvPr>
        <xdr:cNvSpPr/>
      </xdr:nvSpPr>
      <xdr:spPr bwMode="auto">
        <a:xfrm>
          <a:off x="12596812" y="226219"/>
          <a:ext cx="476250" cy="250030"/>
        </a:xfrm>
        <a:prstGeom prst="downArrow">
          <a:avLst/>
        </a:prstGeom>
        <a:solidFill>
          <a:srgbClr val="C0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CO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52918</xdr:rowOff>
    </xdr:from>
    <xdr:to>
      <xdr:col>23</xdr:col>
      <xdr:colOff>130952</xdr:colOff>
      <xdr:row>37</xdr:row>
      <xdr:rowOff>74082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13</xdr:col>
      <xdr:colOff>166687</xdr:colOff>
      <xdr:row>19</xdr:row>
      <xdr:rowOff>123825</xdr:rowOff>
    </xdr:from>
    <xdr:ext cx="3476625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700-000004000000}"/>
                </a:ext>
              </a:extLst>
            </xdr:cNvPr>
            <xdr:cNvSpPr txBox="1"/>
          </xdr:nvSpPr>
          <xdr:spPr>
            <a:xfrm>
              <a:off x="5024437" y="4552950"/>
              <a:ext cx="3476625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𝑚𝑎𝑛𝑡𝑒𝑛𝑖𝑚𝑖𝑒𝑛𝑡𝑜𝑠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𝑟𝑒𝑎𝑙𝑖𝑧𝑎𝑑𝑜𝑠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𝑡𝑜𝑡𝑎𝑙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𝑚𝑎𝑛𝑡𝑒𝑛𝑖𝑚𝑖𝑒𝑛𝑡𝑜𝑠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𝑝𝑙𝑎𝑛𝑒𝑎𝑑𝑜𝑠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800-000004000000}"/>
                </a:ext>
              </a:extLst>
            </xdr:cNvPr>
            <xdr:cNvSpPr txBox="1"/>
          </xdr:nvSpPr>
          <xdr:spPr>
            <a:xfrm>
              <a:off x="5024437" y="4552950"/>
              <a:ext cx="3476625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b="0" i="0">
                  <a:latin typeface="Cambria Math" panose="02040503050406030204" pitchFamily="18" charset="0"/>
                </a:rPr>
                <a:t>(𝑉1 𝑚𝑎𝑛𝑡𝑒𝑛𝑖𝑚𝑖𝑒𝑛𝑡𝑜𝑠 𝑟𝑒𝑎𝑙𝑖𝑧𝑎𝑑𝑜𝑠)/(𝑉2 𝑡𝑜𝑡𝑎𝑙 𝑚𝑎𝑛𝑡𝑒𝑛𝑖𝑚𝑖𝑒𝑛𝑡𝑜𝑠 𝑝𝑙𝑎𝑛𝑒𝑎𝑑𝑜𝑠)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  <xdr:twoCellAnchor>
    <xdr:from>
      <xdr:col>36</xdr:col>
      <xdr:colOff>190500</xdr:colOff>
      <xdr:row>0</xdr:row>
      <xdr:rowOff>226219</xdr:rowOff>
    </xdr:from>
    <xdr:to>
      <xdr:col>37</xdr:col>
      <xdr:colOff>309563</xdr:colOff>
      <xdr:row>2</xdr:row>
      <xdr:rowOff>47624</xdr:rowOff>
    </xdr:to>
    <xdr:sp macro="" textlink="">
      <xdr:nvSpPr>
        <xdr:cNvPr id="5" name="Flecha: hacia abajo 4">
          <a:extLst>
            <a:ext uri="{FF2B5EF4-FFF2-40B4-BE49-F238E27FC236}">
              <a16:creationId xmlns:a16="http://schemas.microsoft.com/office/drawing/2014/main" id="{B516BBE4-FDBA-42B7-8969-7053F2F2F34D}"/>
            </a:ext>
          </a:extLst>
        </xdr:cNvPr>
        <xdr:cNvSpPr/>
      </xdr:nvSpPr>
      <xdr:spPr bwMode="auto">
        <a:xfrm>
          <a:off x="12656344" y="226219"/>
          <a:ext cx="476250" cy="250030"/>
        </a:xfrm>
        <a:prstGeom prst="downArrow">
          <a:avLst/>
        </a:prstGeom>
        <a:solidFill>
          <a:srgbClr val="C0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CO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74084</xdr:rowOff>
    </xdr:from>
    <xdr:to>
      <xdr:col>23</xdr:col>
      <xdr:colOff>130952</xdr:colOff>
      <xdr:row>37</xdr:row>
      <xdr:rowOff>95249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12</xdr:col>
      <xdr:colOff>119062</xdr:colOff>
      <xdr:row>19</xdr:row>
      <xdr:rowOff>123825</xdr:rowOff>
    </xdr:from>
    <xdr:ext cx="3714750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800-000004000000}"/>
                </a:ext>
              </a:extLst>
            </xdr:cNvPr>
            <xdr:cNvSpPr txBox="1"/>
          </xdr:nvSpPr>
          <xdr:spPr>
            <a:xfrm>
              <a:off x="4795837" y="4552950"/>
              <a:ext cx="3714750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𝑣𝑎𝑙𝑜𝑟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𝑝𝑟𝑒𝑠𝑢𝑝𝑢𝑒𝑠𝑡𝑜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𝑒𝑗𝑒𝑐𝑢𝑡𝑎𝑑𝑜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𝑣𝑎𝑙𝑜𝑟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𝑝𝑟𝑒𝑠𝑢𝑝𝑢𝑒𝑠𝑡𝑜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𝑝𝑟𝑜𝑔𝑟𝑎𝑚𝑎𝑑𝑜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500-000004000000}"/>
                </a:ext>
              </a:extLst>
            </xdr:cNvPr>
            <xdr:cNvSpPr txBox="1"/>
          </xdr:nvSpPr>
          <xdr:spPr>
            <a:xfrm>
              <a:off x="4795837" y="4552950"/>
              <a:ext cx="3714750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b="0" i="0">
                  <a:latin typeface="Cambria Math" panose="02040503050406030204" pitchFamily="18" charset="0"/>
                </a:rPr>
                <a:t>(𝑉1 𝑣𝑎𝑙𝑜𝑟 𝑝𝑟𝑒𝑠𝑢𝑝𝑢𝑒𝑠𝑡𝑜 𝑒𝑗𝑒𝑐𝑢𝑡𝑎𝑑𝑜)/(𝑉2 𝑣𝑎𝑙𝑜𝑟 𝑝𝑟𝑒𝑠𝑢𝑝𝑢𝑒𝑠𝑡𝑜 𝑝𝑟𝑜𝑔𝑟𝑎𝑚𝑎𝑑𝑜)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  <xdr:twoCellAnchor>
    <xdr:from>
      <xdr:col>35</xdr:col>
      <xdr:colOff>404812</xdr:colOff>
      <xdr:row>0</xdr:row>
      <xdr:rowOff>226219</xdr:rowOff>
    </xdr:from>
    <xdr:to>
      <xdr:col>36</xdr:col>
      <xdr:colOff>404812</xdr:colOff>
      <xdr:row>2</xdr:row>
      <xdr:rowOff>47624</xdr:rowOff>
    </xdr:to>
    <xdr:sp macro="" textlink="">
      <xdr:nvSpPr>
        <xdr:cNvPr id="5" name="Flecha: hacia abajo 4">
          <a:extLst>
            <a:ext uri="{FF2B5EF4-FFF2-40B4-BE49-F238E27FC236}">
              <a16:creationId xmlns:a16="http://schemas.microsoft.com/office/drawing/2014/main" id="{13C87DCD-3B62-47DE-BC44-1AB53CD36B03}"/>
            </a:ext>
          </a:extLst>
        </xdr:cNvPr>
        <xdr:cNvSpPr/>
      </xdr:nvSpPr>
      <xdr:spPr bwMode="auto">
        <a:xfrm>
          <a:off x="12632531" y="226219"/>
          <a:ext cx="476250" cy="250030"/>
        </a:xfrm>
        <a:prstGeom prst="downArrow">
          <a:avLst/>
        </a:prstGeom>
        <a:solidFill>
          <a:srgbClr val="C0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CO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74084</xdr:rowOff>
    </xdr:from>
    <xdr:to>
      <xdr:col>23</xdr:col>
      <xdr:colOff>130952</xdr:colOff>
      <xdr:row>37</xdr:row>
      <xdr:rowOff>95249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14</xdr:col>
      <xdr:colOff>261937</xdr:colOff>
      <xdr:row>19</xdr:row>
      <xdr:rowOff>123825</xdr:rowOff>
    </xdr:from>
    <xdr:ext cx="2566988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900-000004000000}"/>
                </a:ext>
              </a:extLst>
            </xdr:cNvPr>
            <xdr:cNvSpPr txBox="1"/>
          </xdr:nvSpPr>
          <xdr:spPr>
            <a:xfrm>
              <a:off x="5586412" y="4552950"/>
              <a:ext cx="2566988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𝐷𝑖𝑠𝑒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ñ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𝑜𝑠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𝑟𝑒𝑎𝑙𝑖𝑧𝑎𝑑𝑜𝑠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𝑇𝑜𝑡𝑎𝑙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𝑑𝑖𝑠𝑒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ñ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𝑜𝑠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𝑝𝑙𝑎𝑛𝑒𝑎𝑑𝑜𝑠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700-000004000000}"/>
                </a:ext>
              </a:extLst>
            </xdr:cNvPr>
            <xdr:cNvSpPr txBox="1"/>
          </xdr:nvSpPr>
          <xdr:spPr>
            <a:xfrm>
              <a:off x="5586412" y="4552950"/>
              <a:ext cx="2566988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b="0" i="0">
                  <a:latin typeface="Cambria Math" panose="02040503050406030204" pitchFamily="18" charset="0"/>
                </a:rPr>
                <a:t>(𝑉1 𝐷𝑖𝑠𝑒ñ𝑜𝑠 𝑟𝑒𝑎𝑙𝑖𝑧𝑎𝑑𝑜𝑠)/(𝑉2 𝑇𝑜𝑡𝑎𝑙 𝑑𝑖𝑠𝑒ñ𝑜𝑠 𝑝𝑙𝑎𝑛𝑒𝑎𝑑𝑜𝑠)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  <xdr:twoCellAnchor>
    <xdr:from>
      <xdr:col>36</xdr:col>
      <xdr:colOff>190500</xdr:colOff>
      <xdr:row>0</xdr:row>
      <xdr:rowOff>226219</xdr:rowOff>
    </xdr:from>
    <xdr:to>
      <xdr:col>37</xdr:col>
      <xdr:colOff>309563</xdr:colOff>
      <xdr:row>2</xdr:row>
      <xdr:rowOff>47624</xdr:rowOff>
    </xdr:to>
    <xdr:sp macro="" textlink="">
      <xdr:nvSpPr>
        <xdr:cNvPr id="5" name="Flecha: hacia abajo 4">
          <a:extLst>
            <a:ext uri="{FF2B5EF4-FFF2-40B4-BE49-F238E27FC236}">
              <a16:creationId xmlns:a16="http://schemas.microsoft.com/office/drawing/2014/main" id="{12FBA1C2-2B0D-47C4-9C24-76A3957C3944}"/>
            </a:ext>
          </a:extLst>
        </xdr:cNvPr>
        <xdr:cNvSpPr/>
      </xdr:nvSpPr>
      <xdr:spPr bwMode="auto">
        <a:xfrm>
          <a:off x="12656344" y="226219"/>
          <a:ext cx="476250" cy="250030"/>
        </a:xfrm>
        <a:prstGeom prst="downArrow">
          <a:avLst/>
        </a:prstGeom>
        <a:solidFill>
          <a:srgbClr val="C0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CO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142877</xdr:colOff>
      <xdr:row>25</xdr:row>
      <xdr:rowOff>74084</xdr:rowOff>
    </xdr:from>
    <xdr:to>
      <xdr:col>23</xdr:col>
      <xdr:colOff>130952</xdr:colOff>
      <xdr:row>37</xdr:row>
      <xdr:rowOff>95249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21</xdr:col>
      <xdr:colOff>166159</xdr:colOff>
      <xdr:row>0</xdr:row>
      <xdr:rowOff>10585</xdr:rowOff>
    </xdr:from>
    <xdr:to>
      <xdr:col>22</xdr:col>
      <xdr:colOff>405342</xdr:colOff>
      <xdr:row>3</xdr:row>
      <xdr:rowOff>105834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209" y="10585"/>
          <a:ext cx="686858" cy="695324"/>
        </a:xfrm>
        <a:prstGeom prst="rect">
          <a:avLst/>
        </a:prstGeom>
      </xdr:spPr>
    </xdr:pic>
    <xdr:clientData/>
  </xdr:twoCellAnchor>
  <xdr:oneCellAnchor>
    <xdr:from>
      <xdr:col>13</xdr:col>
      <xdr:colOff>166687</xdr:colOff>
      <xdr:row>19</xdr:row>
      <xdr:rowOff>123825</xdr:rowOff>
    </xdr:from>
    <xdr:ext cx="3476625" cy="34594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00000000-0008-0000-1A00-000004000000}"/>
                </a:ext>
              </a:extLst>
            </xdr:cNvPr>
            <xdr:cNvSpPr txBox="1"/>
          </xdr:nvSpPr>
          <xdr:spPr>
            <a:xfrm>
              <a:off x="5000625" y="4541044"/>
              <a:ext cx="3476625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CO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1 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𝑐𝑜𝑛𝑠𝑡𝑟𝑢𝑐𝑐𝑖𝑜𝑛𝑒𝑠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𝑟𝑒𝑎𝑙𝑖𝑧𝑎𝑑𝑎𝑠</m:t>
                        </m:r>
                      </m:num>
                      <m:den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𝑉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2 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𝑡𝑜𝑡𝑎𝑙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𝑐𝑜𝑛𝑠𝑡𝑟𝑢𝑐𝑐𝑖𝑜𝑛𝑒𝑠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s-CO" sz="1100" b="0" i="1">
                            <a:latin typeface="Cambria Math" panose="02040503050406030204" pitchFamily="18" charset="0"/>
                          </a:rPr>
                          <m:t>𝑝𝑙𝑎𝑛𝑒𝑎𝑑𝑎𝑠</m:t>
                        </m:r>
                      </m:den>
                    </m:f>
                    <m:r>
                      <a:rPr lang="es-CO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×100</m:t>
                    </m:r>
                  </m:oMath>
                </m:oMathPara>
              </a14:m>
              <a:endParaRPr lang="es-CO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8E12DBBE-DF09-4907-A093-9D2C1D4E9C8B}"/>
                </a:ext>
              </a:extLst>
            </xdr:cNvPr>
            <xdr:cNvSpPr txBox="1"/>
          </xdr:nvSpPr>
          <xdr:spPr>
            <a:xfrm>
              <a:off x="5000625" y="4541044"/>
              <a:ext cx="3476625" cy="34594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100" b="0" i="0">
                  <a:latin typeface="Cambria Math" panose="02040503050406030204" pitchFamily="18" charset="0"/>
                </a:rPr>
                <a:t>(𝑉1 𝑐𝑜𝑛𝑠𝑡𝑟𝑢𝑐𝑐𝑖𝑜𝑛𝑒𝑠 𝑟𝑒𝑎𝑙𝑖𝑧𝑎𝑑𝑎𝑠)/(𝑉2 𝑡𝑜𝑡𝑎𝑙 𝑐𝑜𝑛𝑠𝑡𝑟𝑢𝑐𝑐𝑖𝑜𝑛𝑒𝑠 𝑝𝑙𝑎𝑛𝑒𝑎𝑑𝑎𝑠)</a:t>
              </a:r>
              <a:r>
                <a:rPr lang="es-CO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×100</a:t>
              </a:r>
              <a:endParaRPr lang="es-CO" sz="1100"/>
            </a:p>
          </xdr:txBody>
        </xdr:sp>
      </mc:Fallback>
    </mc:AlternateContent>
    <xdr:clientData/>
  </xdr:oneCellAnchor>
  <xdr:twoCellAnchor>
    <xdr:from>
      <xdr:col>36</xdr:col>
      <xdr:colOff>107155</xdr:colOff>
      <xdr:row>0</xdr:row>
      <xdr:rowOff>214313</xdr:rowOff>
    </xdr:from>
    <xdr:to>
      <xdr:col>37</xdr:col>
      <xdr:colOff>226218</xdr:colOff>
      <xdr:row>2</xdr:row>
      <xdr:rowOff>35718</xdr:rowOff>
    </xdr:to>
    <xdr:sp macro="" textlink="">
      <xdr:nvSpPr>
        <xdr:cNvPr id="5" name="Flecha: hacia abajo 4">
          <a:extLst>
            <a:ext uri="{FF2B5EF4-FFF2-40B4-BE49-F238E27FC236}">
              <a16:creationId xmlns:a16="http://schemas.microsoft.com/office/drawing/2014/main" id="{AA856ADF-C4BB-47D8-A8EF-F60EEE760EC2}"/>
            </a:ext>
          </a:extLst>
        </xdr:cNvPr>
        <xdr:cNvSpPr/>
      </xdr:nvSpPr>
      <xdr:spPr bwMode="auto">
        <a:xfrm>
          <a:off x="12572999" y="214313"/>
          <a:ext cx="476250" cy="250030"/>
        </a:xfrm>
        <a:prstGeom prst="downArrow">
          <a:avLst/>
        </a:prstGeom>
        <a:solidFill>
          <a:srgbClr val="C0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lang="es-CO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3.131.133\Sistema%20Integrado%20de%20Gestion%20de%20Calidad%20y%20Ambiental\U.CABRERA.ICFE\U.CABRERA%202021\3.%20COORDINACION%202021\22.%20FUNCIONAMIENTO\proyeccion%20inversion%202019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.CABRERA.ICFE\U.CABRERA%202021\3.%20COORDINACION%202021\23.%20indicadores\FORMATOS%20RENDICION%20DE%20CUENTAS%20-GP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3.131.133\Sistema%20Integrado%20de%20Gestion%20de%20Calidad%20y%20Ambiental\U.CABRERA.ICFE\U.CABRERA%202021\3.%20COORDINACION%202021\1.%20PLAN%20DE%20ADQUISICIONES\Plan%20Adquisiciones%20ICFE%202021%20actulizado%20a%2014-04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2019-2025"/>
    </sheetNames>
    <sheetDataSet>
      <sheetData sheetId="0" refreshError="1"/>
      <sheetData sheetId="1" refreshError="1">
        <row r="64">
          <cell r="I64">
            <v>12996554456.360001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  ORIGEN DE INGRESOS - ENT..."/>
      <sheetName val="F1.1  INGRESOS DE ORIGEN DIF..."/>
      <sheetName val="F2  PLAN ANUAL DE COMPRAS AP..."/>
      <sheetName val="F4  PLANES DE ACCIÓN Y EJECU..."/>
      <sheetName val="F6  INDICADORES DE GESTIÓN"/>
      <sheetName val="F8.1  COMPROMISOS PRESUPUEST..."/>
      <sheetName val="F9  RELACIÓN DE PROCESOS JUD..."/>
      <sheetName val="F11  PLAN DE INVERSIÓN Y EJE..."/>
      <sheetName val="F21  FONDOS INTERNOS"/>
      <sheetName val="F25.1  COMPOSICIÓN PATRIMONI..."/>
      <sheetName val="F25.2  TRANSFERENCIAS PRESUP..."/>
      <sheetName val="F25.3  AUTORIZACIÓN DE NOTIF..."/>
      <sheetName val="F39.1.1  ACTIVIDADES DE LA P..."/>
      <sheetName val="F39.1.2  ACTIVIDADES Y RESUL..."/>
      <sheetName val="F39.1.3  RESULTADOS DE LA PA..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1">
          <cell r="J11">
            <v>9265000000</v>
          </cell>
          <cell r="O11">
            <v>8431029107.6499996</v>
          </cell>
        </row>
        <row r="12">
          <cell r="J12">
            <v>1451000000</v>
          </cell>
          <cell r="O12">
            <v>1281453812.8699999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 Plan Adqu ICFE 2020 Ang"/>
      <sheetName val="Plan Adqu ICFE 2021 Total"/>
      <sheetName val="Hoja1"/>
    </sheetNames>
    <sheetDataSet>
      <sheetData sheetId="0" refreshError="1"/>
      <sheetData sheetId="1" refreshError="1">
        <row r="279">
          <cell r="W279">
            <v>6556000</v>
          </cell>
          <cell r="X279">
            <v>6556000</v>
          </cell>
          <cell r="Y279">
            <v>8556000</v>
          </cell>
          <cell r="Z279">
            <v>8556000</v>
          </cell>
          <cell r="AA279">
            <v>8556000</v>
          </cell>
          <cell r="AB279">
            <v>1178256000</v>
          </cell>
          <cell r="AC279">
            <v>8556000</v>
          </cell>
          <cell r="AD279">
            <v>1178256000</v>
          </cell>
          <cell r="AE279">
            <v>3127752000</v>
          </cell>
          <cell r="AF279">
            <v>116800000</v>
          </cell>
          <cell r="AG279">
            <v>2512600000</v>
          </cell>
        </row>
        <row r="294">
          <cell r="Y294">
            <v>190118000</v>
          </cell>
          <cell r="Z294">
            <v>636118000</v>
          </cell>
          <cell r="AA294">
            <v>1468118000</v>
          </cell>
          <cell r="AB294">
            <v>2882118000</v>
          </cell>
          <cell r="AC294">
            <v>2812118000</v>
          </cell>
          <cell r="AD294">
            <v>354118000</v>
          </cell>
          <cell r="AE294">
            <v>54115000</v>
          </cell>
          <cell r="AF294">
            <v>37451000</v>
          </cell>
          <cell r="AG294">
            <v>4936000</v>
          </cell>
        </row>
        <row r="311">
          <cell r="X311">
            <v>98790000</v>
          </cell>
        </row>
      </sheetData>
      <sheetData sheetId="2" refreshError="1"/>
    </sheetDataSet>
  </externalBook>
</externalLink>
</file>

<file path=xl/tables/table1.xml><?xml version="1.0" encoding="utf-8"?>
<table xmlns="http://schemas.openxmlformats.org/spreadsheetml/2006/main" id="2" name="Tabla2" displayName="Tabla2" ref="A2:A24" totalsRowShown="0" headerRowDxfId="3" dataDxfId="2" tableBorderDxfId="1">
  <tableColumns count="1">
    <tableColumn id="1" name="GRUPO GESTIÓN DE INFORMACIÓN Y TICS (Gestión Documental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pageSetUpPr fitToPage="1"/>
  </sheetPr>
  <dimension ref="B1:AC50"/>
  <sheetViews>
    <sheetView zoomScale="80" zoomScaleNormal="80" zoomScaleSheetLayoutView="100" workbookViewId="0">
      <selection activeCell="G7" sqref="G7:X8"/>
    </sheetView>
  </sheetViews>
  <sheetFormatPr baseColWidth="10" defaultColWidth="4.625" defaultRowHeight="13.5" customHeight="1"/>
  <cols>
    <col min="1" max="1" width="1" style="23" customWidth="1"/>
    <col min="2" max="2" width="9.875" style="23" customWidth="1"/>
    <col min="3" max="3" width="8.5" style="23" customWidth="1"/>
    <col min="4" max="4" width="8.25" style="23" customWidth="1"/>
    <col min="5" max="5" width="8.125" style="23" customWidth="1"/>
    <col min="6" max="6" width="6.625" style="23" customWidth="1"/>
    <col min="7" max="7" width="3.5" style="23" customWidth="1"/>
    <col min="8" max="8" width="2.375" style="23" customWidth="1"/>
    <col min="9" max="9" width="2" style="23" customWidth="1"/>
    <col min="10" max="10" width="7.25" style="23" customWidth="1"/>
    <col min="11" max="11" width="1.75" style="23" customWidth="1"/>
    <col min="12" max="12" width="2.125" style="23" customWidth="1"/>
    <col min="13" max="13" width="2.375" style="23" customWidth="1"/>
    <col min="14" max="14" width="6.125" style="23" customWidth="1"/>
    <col min="15" max="15" width="4.5" style="23" customWidth="1"/>
    <col min="16" max="16" width="2" style="23" customWidth="1"/>
    <col min="17" max="17" width="1.5" style="23" customWidth="1"/>
    <col min="18" max="18" width="3.75" style="23" customWidth="1"/>
    <col min="19" max="19" width="5.375" style="23" customWidth="1"/>
    <col min="20" max="20" width="3.875" style="23" customWidth="1"/>
    <col min="21" max="21" width="4.375" style="23" customWidth="1"/>
    <col min="22" max="22" width="5.875" style="23" customWidth="1"/>
    <col min="23" max="23" width="5.75" style="23" customWidth="1"/>
    <col min="24" max="24" width="6.25" style="23" customWidth="1"/>
    <col min="25" max="25" width="1.375" style="23" customWidth="1"/>
    <col min="26" max="26" width="3.25" style="23" customWidth="1"/>
    <col min="27" max="27" width="3.75" style="23" customWidth="1"/>
    <col min="28" max="28" width="4.25" style="24" customWidth="1"/>
    <col min="29" max="29" width="4.625" style="24"/>
    <col min="30" max="16384" width="4.625" style="23"/>
  </cols>
  <sheetData>
    <row r="1" spans="2:29" ht="20.25" customHeight="1">
      <c r="B1" s="79" t="s">
        <v>72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1"/>
      <c r="U1" s="91"/>
      <c r="V1" s="92"/>
      <c r="W1" s="92"/>
      <c r="X1" s="93"/>
      <c r="AB1" s="23"/>
      <c r="AC1" s="23"/>
    </row>
    <row r="2" spans="2:29" ht="13.5" customHeight="1">
      <c r="B2" s="82" t="s">
        <v>75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4"/>
      <c r="U2" s="94"/>
      <c r="V2" s="95"/>
      <c r="W2" s="95"/>
      <c r="X2" s="96"/>
      <c r="AB2" s="23"/>
      <c r="AC2" s="23"/>
    </row>
    <row r="3" spans="2:29" ht="13.5" customHeight="1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7"/>
      <c r="U3" s="94"/>
      <c r="V3" s="95"/>
      <c r="W3" s="95"/>
      <c r="X3" s="96"/>
      <c r="AB3" s="23"/>
      <c r="AC3" s="23"/>
    </row>
    <row r="4" spans="2:29" ht="13.5" customHeight="1">
      <c r="B4" s="88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90"/>
      <c r="U4" s="97"/>
      <c r="V4" s="98"/>
      <c r="W4" s="98"/>
      <c r="X4" s="99"/>
      <c r="AB4" s="23"/>
      <c r="AC4" s="23"/>
    </row>
    <row r="5" spans="2:29" s="38" customFormat="1" ht="14.25" customHeight="1">
      <c r="B5" s="37" t="s">
        <v>0</v>
      </c>
      <c r="C5" s="71" t="s">
        <v>126</v>
      </c>
      <c r="D5" s="71"/>
      <c r="E5" s="72" t="s">
        <v>1</v>
      </c>
      <c r="F5" s="72"/>
      <c r="G5" s="72"/>
      <c r="H5" s="73" t="s">
        <v>118</v>
      </c>
      <c r="I5" s="73"/>
      <c r="J5" s="73"/>
      <c r="K5" s="72" t="s">
        <v>2</v>
      </c>
      <c r="L5" s="72"/>
      <c r="M5" s="72"/>
      <c r="N5" s="72"/>
      <c r="O5" s="71" t="s">
        <v>119</v>
      </c>
      <c r="P5" s="71"/>
      <c r="Q5" s="71"/>
      <c r="R5" s="71"/>
      <c r="S5" s="74" t="s">
        <v>3</v>
      </c>
      <c r="T5" s="75"/>
      <c r="U5" s="75"/>
      <c r="V5" s="76"/>
      <c r="W5" s="77" t="s">
        <v>120</v>
      </c>
      <c r="X5" s="78"/>
    </row>
    <row r="6" spans="2:29" ht="9" customHeight="1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</row>
    <row r="7" spans="2:29" ht="14.25" customHeight="1">
      <c r="B7" s="155" t="s">
        <v>76</v>
      </c>
      <c r="C7" s="156"/>
      <c r="D7" s="156"/>
      <c r="E7" s="156"/>
      <c r="F7" s="157"/>
      <c r="G7" s="161" t="s">
        <v>91</v>
      </c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3"/>
    </row>
    <row r="8" spans="2:29" ht="14.25" customHeight="1">
      <c r="B8" s="158"/>
      <c r="C8" s="159"/>
      <c r="D8" s="159"/>
      <c r="E8" s="159"/>
      <c r="F8" s="160"/>
      <c r="G8" s="164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6"/>
    </row>
    <row r="9" spans="2:29" ht="19.149999999999999" customHeight="1">
      <c r="B9" s="108" t="s">
        <v>49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10"/>
    </row>
    <row r="10" spans="2:29" ht="15" customHeight="1">
      <c r="B10" s="148" t="s">
        <v>4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</row>
    <row r="11" spans="2:29" ht="38.25" customHeight="1"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</row>
    <row r="12" spans="2:29" ht="12.75">
      <c r="B12" s="167" t="s">
        <v>56</v>
      </c>
      <c r="C12" s="168"/>
      <c r="D12" s="168"/>
      <c r="E12" s="168"/>
      <c r="F12" s="169"/>
      <c r="G12" s="167" t="s">
        <v>48</v>
      </c>
      <c r="H12" s="168"/>
      <c r="I12" s="168"/>
      <c r="J12" s="169"/>
      <c r="K12" s="167" t="s">
        <v>5</v>
      </c>
      <c r="L12" s="168"/>
      <c r="M12" s="168"/>
      <c r="N12" s="169"/>
      <c r="O12" s="148" t="s">
        <v>6</v>
      </c>
      <c r="P12" s="149"/>
      <c r="Q12" s="149"/>
      <c r="R12" s="149"/>
      <c r="S12" s="149"/>
      <c r="T12" s="149"/>
      <c r="U12" s="149"/>
      <c r="V12" s="149"/>
      <c r="W12" s="149"/>
      <c r="X12" s="152"/>
      <c r="Y12" s="2"/>
      <c r="Z12" s="2"/>
      <c r="AA12" s="2"/>
    </row>
    <row r="13" spans="2:29" ht="25.5" customHeight="1">
      <c r="B13" s="170"/>
      <c r="C13" s="171"/>
      <c r="D13" s="171"/>
      <c r="E13" s="171"/>
      <c r="F13" s="172"/>
      <c r="G13" s="170"/>
      <c r="H13" s="171"/>
      <c r="I13" s="171"/>
      <c r="J13" s="172"/>
      <c r="K13" s="170"/>
      <c r="L13" s="171"/>
      <c r="M13" s="171"/>
      <c r="N13" s="172"/>
      <c r="O13" s="148" t="s">
        <v>55</v>
      </c>
      <c r="P13" s="149"/>
      <c r="Q13" s="149"/>
      <c r="R13" s="152"/>
      <c r="S13" s="148" t="s">
        <v>54</v>
      </c>
      <c r="T13" s="149"/>
      <c r="U13" s="152"/>
      <c r="V13" s="148" t="s">
        <v>53</v>
      </c>
      <c r="W13" s="149"/>
      <c r="X13" s="152"/>
      <c r="Y13" s="2"/>
      <c r="Z13" s="2"/>
      <c r="AA13" s="2"/>
    </row>
    <row r="14" spans="2:29" ht="29.25" customHeight="1">
      <c r="B14" s="142"/>
      <c r="C14" s="142"/>
      <c r="D14" s="142"/>
      <c r="E14" s="142"/>
      <c r="F14" s="142"/>
      <c r="G14" s="154"/>
      <c r="H14" s="154"/>
      <c r="I14" s="154"/>
      <c r="J14" s="154"/>
      <c r="K14" s="154"/>
      <c r="L14" s="154"/>
      <c r="M14" s="154"/>
      <c r="N14" s="154"/>
      <c r="O14" s="145">
        <v>1</v>
      </c>
      <c r="P14" s="146"/>
      <c r="Q14" s="146"/>
      <c r="R14" s="147"/>
      <c r="S14" s="101">
        <v>44561</v>
      </c>
      <c r="T14" s="102"/>
      <c r="U14" s="103"/>
      <c r="V14" s="104">
        <v>2021</v>
      </c>
      <c r="W14" s="104"/>
      <c r="X14" s="104"/>
    </row>
    <row r="15" spans="2:29" ht="18" customHeight="1">
      <c r="B15" s="108" t="s">
        <v>7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Z15" s="23" t="s">
        <v>51</v>
      </c>
    </row>
    <row r="16" spans="2:29" ht="12.75" customHeight="1">
      <c r="B16" s="173" t="s">
        <v>52</v>
      </c>
      <c r="C16" s="167" t="s">
        <v>8</v>
      </c>
      <c r="D16" s="169"/>
      <c r="E16" s="167" t="s">
        <v>115</v>
      </c>
      <c r="F16" s="169"/>
      <c r="G16" s="167" t="s">
        <v>109</v>
      </c>
      <c r="H16" s="168"/>
      <c r="I16" s="168"/>
      <c r="J16" s="168"/>
      <c r="K16" s="168"/>
      <c r="L16" s="169"/>
      <c r="M16" s="176" t="s">
        <v>116</v>
      </c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</row>
    <row r="17" spans="2:27" ht="12.75" customHeight="1">
      <c r="B17" s="174"/>
      <c r="C17" s="170"/>
      <c r="D17" s="172"/>
      <c r="E17" s="170"/>
      <c r="F17" s="172"/>
      <c r="G17" s="170"/>
      <c r="H17" s="171"/>
      <c r="I17" s="171"/>
      <c r="J17" s="171"/>
      <c r="K17" s="171"/>
      <c r="L17" s="172"/>
      <c r="M17" s="148" t="s">
        <v>121</v>
      </c>
      <c r="N17" s="149"/>
      <c r="O17" s="149"/>
      <c r="P17" s="149"/>
      <c r="Q17" s="152"/>
      <c r="R17" s="148" t="s">
        <v>122</v>
      </c>
      <c r="S17" s="149"/>
      <c r="T17" s="149"/>
      <c r="U17" s="149"/>
      <c r="V17" s="175" t="s">
        <v>117</v>
      </c>
      <c r="W17" s="175"/>
      <c r="X17" s="175"/>
    </row>
    <row r="18" spans="2:27" ht="28.5" customHeight="1">
      <c r="B18" s="21"/>
      <c r="C18" s="117"/>
      <c r="D18" s="118"/>
      <c r="E18" s="154"/>
      <c r="F18" s="154"/>
      <c r="G18" s="142"/>
      <c r="H18" s="142"/>
      <c r="I18" s="142"/>
      <c r="J18" s="142"/>
      <c r="K18" s="142"/>
      <c r="L18" s="142"/>
      <c r="M18" s="105" t="s">
        <v>123</v>
      </c>
      <c r="N18" s="105"/>
      <c r="O18" s="105"/>
      <c r="P18" s="105"/>
      <c r="Q18" s="105"/>
      <c r="R18" s="106" t="s">
        <v>124</v>
      </c>
      <c r="S18" s="106"/>
      <c r="T18" s="106"/>
      <c r="U18" s="106"/>
      <c r="V18" s="107" t="s">
        <v>125</v>
      </c>
      <c r="W18" s="107"/>
      <c r="X18" s="107"/>
    </row>
    <row r="19" spans="2:27" ht="25.15" customHeight="1">
      <c r="B19" s="148" t="s">
        <v>9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52"/>
      <c r="M19" s="148" t="s">
        <v>10</v>
      </c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52"/>
    </row>
    <row r="20" spans="2:27" ht="45.4" customHeight="1">
      <c r="B20" s="117"/>
      <c r="C20" s="153"/>
      <c r="D20" s="153"/>
      <c r="E20" s="153"/>
      <c r="F20" s="153"/>
      <c r="G20" s="153"/>
      <c r="H20" s="153"/>
      <c r="I20" s="153"/>
      <c r="J20" s="153"/>
      <c r="K20" s="153"/>
      <c r="L20" s="118"/>
      <c r="M20" s="117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18"/>
      <c r="AA20" s="25"/>
    </row>
    <row r="21" spans="2:27" ht="18.95" customHeight="1">
      <c r="B21" s="108" t="s">
        <v>11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10"/>
    </row>
    <row r="22" spans="2:27" ht="18.95" customHeight="1">
      <c r="B22" s="143" t="s">
        <v>12</v>
      </c>
      <c r="C22" s="143"/>
      <c r="D22" s="17" t="s">
        <v>13</v>
      </c>
      <c r="E22" s="17" t="s">
        <v>14</v>
      </c>
      <c r="F22" s="17" t="s">
        <v>15</v>
      </c>
      <c r="G22" s="151" t="s">
        <v>16</v>
      </c>
      <c r="H22" s="151"/>
      <c r="I22" s="151"/>
      <c r="J22" s="17" t="s">
        <v>17</v>
      </c>
      <c r="K22" s="151" t="s">
        <v>18</v>
      </c>
      <c r="L22" s="151"/>
      <c r="M22" s="151"/>
      <c r="N22" s="17" t="s">
        <v>19</v>
      </c>
      <c r="O22" s="151" t="s">
        <v>20</v>
      </c>
      <c r="P22" s="151"/>
      <c r="Q22" s="151" t="s">
        <v>21</v>
      </c>
      <c r="R22" s="151"/>
      <c r="S22" s="151"/>
      <c r="T22" s="151" t="s">
        <v>22</v>
      </c>
      <c r="U22" s="151"/>
      <c r="V22" s="151" t="s">
        <v>23</v>
      </c>
      <c r="W22" s="151"/>
      <c r="X22" s="17" t="s">
        <v>24</v>
      </c>
    </row>
    <row r="23" spans="2:27" ht="18.95" customHeight="1">
      <c r="B23" s="143" t="s">
        <v>25</v>
      </c>
      <c r="C23" s="143"/>
      <c r="D23" s="3">
        <v>0</v>
      </c>
      <c r="E23" s="3">
        <v>0</v>
      </c>
      <c r="F23" s="3">
        <v>0</v>
      </c>
      <c r="G23" s="142">
        <v>0</v>
      </c>
      <c r="H23" s="142"/>
      <c r="I23" s="142"/>
      <c r="J23" s="3">
        <v>0</v>
      </c>
      <c r="K23" s="142">
        <v>0</v>
      </c>
      <c r="L23" s="142"/>
      <c r="M23" s="142"/>
      <c r="N23" s="3">
        <v>0</v>
      </c>
      <c r="O23" s="142">
        <v>0</v>
      </c>
      <c r="P23" s="142"/>
      <c r="Q23" s="142">
        <v>0</v>
      </c>
      <c r="R23" s="142"/>
      <c r="S23" s="142"/>
      <c r="T23" s="142">
        <v>0</v>
      </c>
      <c r="U23" s="142"/>
      <c r="V23" s="142">
        <v>0</v>
      </c>
      <c r="W23" s="142"/>
      <c r="X23" s="3">
        <v>0</v>
      </c>
      <c r="Z23" s="26"/>
      <c r="AA23" s="26"/>
    </row>
    <row r="24" spans="2:27" ht="18.95" customHeight="1">
      <c r="B24" s="143" t="s">
        <v>26</v>
      </c>
      <c r="C24" s="143"/>
      <c r="D24" s="3">
        <v>0</v>
      </c>
      <c r="E24" s="3">
        <v>0</v>
      </c>
      <c r="F24" s="3">
        <v>0</v>
      </c>
      <c r="G24" s="142">
        <v>0</v>
      </c>
      <c r="H24" s="142"/>
      <c r="I24" s="142"/>
      <c r="J24" s="3">
        <v>0</v>
      </c>
      <c r="K24" s="142">
        <v>0</v>
      </c>
      <c r="L24" s="142"/>
      <c r="M24" s="142"/>
      <c r="N24" s="3">
        <v>0</v>
      </c>
      <c r="O24" s="142">
        <v>0</v>
      </c>
      <c r="P24" s="142"/>
      <c r="Q24" s="142">
        <v>0</v>
      </c>
      <c r="R24" s="142"/>
      <c r="S24" s="142"/>
      <c r="T24" s="142">
        <v>0</v>
      </c>
      <c r="U24" s="142"/>
      <c r="V24" s="142">
        <v>0</v>
      </c>
      <c r="W24" s="142"/>
      <c r="X24" s="3">
        <v>0</v>
      </c>
      <c r="Y24" s="25"/>
    </row>
    <row r="25" spans="2:27" ht="19.7" customHeight="1">
      <c r="B25" s="108" t="s">
        <v>47</v>
      </c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10"/>
    </row>
    <row r="26" spans="2:27" ht="25.5">
      <c r="B26" s="17" t="s">
        <v>27</v>
      </c>
      <c r="C26" s="17" t="s">
        <v>28</v>
      </c>
      <c r="D26" s="17" t="s">
        <v>29</v>
      </c>
      <c r="E26" s="17" t="s">
        <v>30</v>
      </c>
      <c r="F26" s="27"/>
      <c r="G26" s="27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37"/>
      <c r="T26" s="137"/>
      <c r="U26" s="137"/>
      <c r="V26" s="137"/>
      <c r="W26" s="137"/>
      <c r="X26" s="133"/>
    </row>
    <row r="27" spans="2:27" ht="17.649999999999999" customHeight="1">
      <c r="B27" s="3" t="s">
        <v>31</v>
      </c>
      <c r="C27" s="4">
        <f>IF(ISERROR($D$23/$D$24),0,$D$23/$D$24)</f>
        <v>0</v>
      </c>
      <c r="D27" s="4">
        <f t="shared" ref="D27:D37" si="0">$E$18</f>
        <v>0</v>
      </c>
      <c r="E27" s="4">
        <f>$O$14</f>
        <v>1</v>
      </c>
      <c r="F27" s="28"/>
      <c r="G27" s="28"/>
      <c r="H27" s="112"/>
      <c r="I27" s="112"/>
      <c r="J27" s="100"/>
      <c r="K27" s="100"/>
      <c r="L27" s="5"/>
      <c r="M27" s="5"/>
      <c r="N27" s="112"/>
      <c r="O27" s="112"/>
      <c r="P27" s="112"/>
      <c r="Q27" s="112"/>
      <c r="R27" s="112"/>
      <c r="S27" s="138"/>
      <c r="T27" s="138"/>
      <c r="U27" s="138"/>
      <c r="V27" s="138"/>
      <c r="W27" s="138"/>
      <c r="X27" s="139"/>
    </row>
    <row r="28" spans="2:27" ht="17.649999999999999" customHeight="1">
      <c r="B28" s="3" t="s">
        <v>32</v>
      </c>
      <c r="C28" s="4">
        <f>IF(ISERROR($E$23/$E$24),0,$E$23/$E$24)</f>
        <v>0</v>
      </c>
      <c r="D28" s="4">
        <f t="shared" si="0"/>
        <v>0</v>
      </c>
      <c r="E28" s="4">
        <f t="shared" ref="E28:E37" si="1">$O$14</f>
        <v>1</v>
      </c>
      <c r="F28" s="28"/>
      <c r="G28" s="28"/>
      <c r="H28" s="100"/>
      <c r="I28" s="100"/>
      <c r="J28" s="100"/>
      <c r="K28" s="100"/>
      <c r="L28" s="6"/>
      <c r="M28" s="5"/>
      <c r="N28" s="100"/>
      <c r="O28" s="100"/>
      <c r="P28" s="100"/>
      <c r="Q28" s="100"/>
      <c r="R28" s="100"/>
      <c r="S28" s="138"/>
      <c r="T28" s="138"/>
      <c r="U28" s="138"/>
      <c r="V28" s="138"/>
      <c r="W28" s="138"/>
      <c r="X28" s="139"/>
    </row>
    <row r="29" spans="2:27" ht="17.649999999999999" customHeight="1">
      <c r="B29" s="3" t="s">
        <v>33</v>
      </c>
      <c r="C29" s="4">
        <f>IF(ISERROR($F$23/$F$24),0,$F$23/$F$24)</f>
        <v>0</v>
      </c>
      <c r="D29" s="4">
        <f t="shared" si="0"/>
        <v>0</v>
      </c>
      <c r="E29" s="4">
        <f t="shared" si="1"/>
        <v>1</v>
      </c>
      <c r="F29" s="28"/>
      <c r="G29" s="28"/>
      <c r="H29" s="100"/>
      <c r="I29" s="100"/>
      <c r="J29" s="100"/>
      <c r="K29" s="100"/>
      <c r="L29" s="6"/>
      <c r="M29" s="5"/>
      <c r="N29" s="100"/>
      <c r="O29" s="100"/>
      <c r="P29" s="100"/>
      <c r="Q29" s="100"/>
      <c r="R29" s="100"/>
      <c r="S29" s="138"/>
      <c r="T29" s="138"/>
      <c r="U29" s="138"/>
      <c r="V29" s="138"/>
      <c r="W29" s="138"/>
      <c r="X29" s="139"/>
    </row>
    <row r="30" spans="2:27" ht="17.649999999999999" customHeight="1">
      <c r="B30" s="3" t="s">
        <v>34</v>
      </c>
      <c r="C30" s="4">
        <f>IF(ISERROR($G$23/$G$24),0,$G$23/$G$24)</f>
        <v>0</v>
      </c>
      <c r="D30" s="4">
        <f t="shared" si="0"/>
        <v>0</v>
      </c>
      <c r="E30" s="4">
        <f t="shared" si="1"/>
        <v>1</v>
      </c>
      <c r="F30" s="28"/>
      <c r="G30" s="28"/>
      <c r="H30" s="100"/>
      <c r="I30" s="100"/>
      <c r="J30" s="100"/>
      <c r="K30" s="100"/>
      <c r="L30" s="6"/>
      <c r="M30" s="5"/>
      <c r="N30" s="100"/>
      <c r="O30" s="100"/>
      <c r="P30" s="100"/>
      <c r="Q30" s="100"/>
      <c r="R30" s="100"/>
      <c r="S30" s="138"/>
      <c r="T30" s="138"/>
      <c r="U30" s="138"/>
      <c r="V30" s="138"/>
      <c r="W30" s="138"/>
      <c r="X30" s="139"/>
    </row>
    <row r="31" spans="2:27" ht="17.649999999999999" customHeight="1">
      <c r="B31" s="3" t="s">
        <v>35</v>
      </c>
      <c r="C31" s="4">
        <f>IF(ISERROR($J$23/$J$24),0,$J$23/$J$24)</f>
        <v>0</v>
      </c>
      <c r="D31" s="4">
        <f t="shared" si="0"/>
        <v>0</v>
      </c>
      <c r="E31" s="4">
        <f t="shared" si="1"/>
        <v>1</v>
      </c>
      <c r="F31" s="28"/>
      <c r="G31" s="28"/>
      <c r="H31" s="100"/>
      <c r="I31" s="100"/>
      <c r="J31" s="100"/>
      <c r="K31" s="100"/>
      <c r="L31" s="6"/>
      <c r="M31" s="5"/>
      <c r="N31" s="100"/>
      <c r="O31" s="100"/>
      <c r="P31" s="100"/>
      <c r="Q31" s="100"/>
      <c r="R31" s="100"/>
      <c r="S31" s="138"/>
      <c r="T31" s="138"/>
      <c r="U31" s="138"/>
      <c r="V31" s="138"/>
      <c r="W31" s="138"/>
      <c r="X31" s="139"/>
    </row>
    <row r="32" spans="2:27" ht="17.649999999999999" customHeight="1">
      <c r="B32" s="3" t="s">
        <v>36</v>
      </c>
      <c r="C32" s="4">
        <f>IF(ISERROR($K$23/$K$24),0,$K$23/$K$24)</f>
        <v>0</v>
      </c>
      <c r="D32" s="4">
        <f t="shared" si="0"/>
        <v>0</v>
      </c>
      <c r="E32" s="4">
        <f t="shared" si="1"/>
        <v>1</v>
      </c>
      <c r="F32" s="28"/>
      <c r="G32" s="28"/>
      <c r="H32" s="100"/>
      <c r="I32" s="100"/>
      <c r="J32" s="100"/>
      <c r="K32" s="100"/>
      <c r="L32" s="6"/>
      <c r="M32" s="5"/>
      <c r="N32" s="100"/>
      <c r="O32" s="100"/>
      <c r="P32" s="100"/>
      <c r="Q32" s="100"/>
      <c r="R32" s="100"/>
      <c r="S32" s="138"/>
      <c r="T32" s="138"/>
      <c r="U32" s="138"/>
      <c r="V32" s="138"/>
      <c r="W32" s="138"/>
      <c r="X32" s="139"/>
    </row>
    <row r="33" spans="2:27" ht="17.649999999999999" customHeight="1">
      <c r="B33" s="3" t="s">
        <v>37</v>
      </c>
      <c r="C33" s="4">
        <f>IF(ISERROR($N$23/$N$24),0,$N$23/$N$24)</f>
        <v>0</v>
      </c>
      <c r="D33" s="4">
        <f t="shared" si="0"/>
        <v>0</v>
      </c>
      <c r="E33" s="4">
        <f t="shared" si="1"/>
        <v>1</v>
      </c>
      <c r="F33" s="28"/>
      <c r="G33" s="28"/>
      <c r="H33" s="100"/>
      <c r="I33" s="100"/>
      <c r="J33" s="100"/>
      <c r="K33" s="100"/>
      <c r="L33" s="6"/>
      <c r="M33" s="5"/>
      <c r="N33" s="100"/>
      <c r="O33" s="100"/>
      <c r="P33" s="100"/>
      <c r="Q33" s="100"/>
      <c r="R33" s="100"/>
      <c r="S33" s="138"/>
      <c r="T33" s="138"/>
      <c r="U33" s="138"/>
      <c r="V33" s="138"/>
      <c r="W33" s="138"/>
      <c r="X33" s="139"/>
    </row>
    <row r="34" spans="2:27" ht="17.649999999999999" customHeight="1">
      <c r="B34" s="3" t="s">
        <v>38</v>
      </c>
      <c r="C34" s="4">
        <f>IF(ISERROR($O$23/$O$24),0,$O$23/$O$24)</f>
        <v>0</v>
      </c>
      <c r="D34" s="4">
        <f t="shared" si="0"/>
        <v>0</v>
      </c>
      <c r="E34" s="4">
        <f t="shared" si="1"/>
        <v>1</v>
      </c>
      <c r="F34" s="28"/>
      <c r="G34" s="28"/>
      <c r="H34" s="100"/>
      <c r="I34" s="100"/>
      <c r="J34" s="100"/>
      <c r="K34" s="100"/>
      <c r="L34" s="6"/>
      <c r="M34" s="5"/>
      <c r="N34" s="100"/>
      <c r="O34" s="100"/>
      <c r="P34" s="100"/>
      <c r="Q34" s="100"/>
      <c r="R34" s="100"/>
      <c r="S34" s="138"/>
      <c r="T34" s="138"/>
      <c r="U34" s="138"/>
      <c r="V34" s="138"/>
      <c r="W34" s="138"/>
      <c r="X34" s="139"/>
    </row>
    <row r="35" spans="2:27" ht="17.649999999999999" customHeight="1">
      <c r="B35" s="3" t="s">
        <v>39</v>
      </c>
      <c r="C35" s="4">
        <f>IF(ISERROR($Q$23/$Q$24),0,$Q$23/$Q$24)</f>
        <v>0</v>
      </c>
      <c r="D35" s="4">
        <f t="shared" si="0"/>
        <v>0</v>
      </c>
      <c r="E35" s="4">
        <f t="shared" si="1"/>
        <v>1</v>
      </c>
      <c r="F35" s="28"/>
      <c r="G35" s="28"/>
      <c r="H35" s="100"/>
      <c r="I35" s="100"/>
      <c r="J35" s="100"/>
      <c r="K35" s="100"/>
      <c r="L35" s="6"/>
      <c r="M35" s="5"/>
      <c r="N35" s="100"/>
      <c r="O35" s="100"/>
      <c r="P35" s="100"/>
      <c r="Q35" s="100"/>
      <c r="R35" s="100"/>
      <c r="S35" s="138"/>
      <c r="T35" s="138"/>
      <c r="U35" s="138"/>
      <c r="V35" s="138"/>
      <c r="W35" s="138"/>
      <c r="X35" s="139"/>
    </row>
    <row r="36" spans="2:27" ht="17.649999999999999" customHeight="1">
      <c r="B36" s="3" t="s">
        <v>40</v>
      </c>
      <c r="C36" s="4">
        <f>IF(ISERROR($T$23/$T$24),0,$T$23/$T$24)</f>
        <v>0</v>
      </c>
      <c r="D36" s="4">
        <f t="shared" si="0"/>
        <v>0</v>
      </c>
      <c r="E36" s="4">
        <f t="shared" si="1"/>
        <v>1</v>
      </c>
      <c r="F36" s="28"/>
      <c r="G36" s="28"/>
      <c r="H36" s="100"/>
      <c r="I36" s="100"/>
      <c r="J36" s="100"/>
      <c r="K36" s="100"/>
      <c r="L36" s="6"/>
      <c r="M36" s="5"/>
      <c r="N36" s="100"/>
      <c r="O36" s="100"/>
      <c r="P36" s="100"/>
      <c r="Q36" s="100"/>
      <c r="R36" s="100"/>
      <c r="S36" s="138"/>
      <c r="T36" s="138"/>
      <c r="U36" s="138"/>
      <c r="V36" s="138"/>
      <c r="W36" s="138"/>
      <c r="X36" s="139"/>
    </row>
    <row r="37" spans="2:27" ht="17.649999999999999" customHeight="1">
      <c r="B37" s="3" t="s">
        <v>41</v>
      </c>
      <c r="C37" s="4">
        <f>IF(ISERROR($V$23/$V$24),0,$V$23/$V$24)</f>
        <v>0</v>
      </c>
      <c r="D37" s="4">
        <f t="shared" si="0"/>
        <v>0</v>
      </c>
      <c r="E37" s="4">
        <f t="shared" si="1"/>
        <v>1</v>
      </c>
      <c r="F37" s="28"/>
      <c r="G37" s="28"/>
      <c r="H37" s="100"/>
      <c r="I37" s="100"/>
      <c r="J37" s="100"/>
      <c r="K37" s="100"/>
      <c r="L37" s="6"/>
      <c r="M37" s="5"/>
      <c r="N37" s="100"/>
      <c r="O37" s="100"/>
      <c r="P37" s="100"/>
      <c r="Q37" s="100"/>
      <c r="R37" s="100"/>
      <c r="S37" s="138"/>
      <c r="T37" s="138"/>
      <c r="U37" s="138"/>
      <c r="V37" s="138"/>
      <c r="W37" s="138"/>
      <c r="X37" s="139"/>
    </row>
    <row r="38" spans="2:27" ht="17.649999999999999" customHeight="1">
      <c r="B38" s="3" t="s">
        <v>42</v>
      </c>
      <c r="C38" s="4">
        <v>0</v>
      </c>
      <c r="D38" s="4">
        <v>0</v>
      </c>
      <c r="E38" s="4">
        <v>0</v>
      </c>
      <c r="F38" s="29"/>
      <c r="G38" s="29"/>
      <c r="H38" s="130"/>
      <c r="I38" s="130"/>
      <c r="J38" s="130"/>
      <c r="K38" s="130"/>
      <c r="L38" s="7"/>
      <c r="M38" s="8"/>
      <c r="N38" s="130"/>
      <c r="O38" s="130"/>
      <c r="P38" s="130"/>
      <c r="Q38" s="130"/>
      <c r="R38" s="130"/>
      <c r="S38" s="140"/>
      <c r="T38" s="140"/>
      <c r="U38" s="140"/>
      <c r="V38" s="140"/>
      <c r="W38" s="140"/>
      <c r="X38" s="141"/>
    </row>
    <row r="39" spans="2:27" ht="8.4499999999999993" customHeight="1">
      <c r="B39" s="30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31"/>
    </row>
    <row r="40" spans="2:27" ht="15.75" customHeight="1">
      <c r="B40" s="134" t="s">
        <v>50</v>
      </c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6"/>
      <c r="Z40" s="32"/>
    </row>
    <row r="41" spans="2:27" ht="33" customHeight="1"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9"/>
      <c r="Z41" s="9"/>
      <c r="AA41" s="9"/>
    </row>
    <row r="42" spans="2:27" ht="10.5" customHeight="1">
      <c r="B42" s="132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33"/>
      <c r="Y42" s="10"/>
      <c r="Z42" s="11"/>
      <c r="AA42" s="12"/>
    </row>
    <row r="43" spans="2:27" ht="18" customHeight="1">
      <c r="B43" s="124" t="s">
        <v>43</v>
      </c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6"/>
      <c r="Y43" s="10"/>
      <c r="Z43" s="11"/>
      <c r="AA43" s="12"/>
    </row>
    <row r="44" spans="2:27" ht="32.25" customHeight="1">
      <c r="B44" s="127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9"/>
      <c r="Y44" s="10"/>
      <c r="Z44" s="11"/>
      <c r="AA44" s="12"/>
    </row>
    <row r="45" spans="2:27" ht="8.4499999999999993" customHeight="1">
      <c r="B45" s="30"/>
      <c r="C45" s="27"/>
      <c r="D45" s="27"/>
      <c r="E45" s="27"/>
      <c r="F45" s="27"/>
      <c r="G45" s="111"/>
      <c r="H45" s="111"/>
      <c r="I45" s="111"/>
      <c r="J45" s="111"/>
      <c r="K45" s="111"/>
      <c r="L45" s="11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31"/>
      <c r="Y45" s="10"/>
      <c r="Z45" s="11"/>
      <c r="AA45" s="12"/>
    </row>
    <row r="46" spans="2:27" ht="12.75">
      <c r="B46" s="113" t="s">
        <v>44</v>
      </c>
      <c r="C46" s="114"/>
      <c r="D46" s="114"/>
      <c r="E46" s="114"/>
      <c r="F46" s="114"/>
      <c r="G46" s="114"/>
      <c r="H46" s="114"/>
      <c r="I46" s="28"/>
      <c r="J46" s="13" t="s">
        <v>45</v>
      </c>
      <c r="K46" s="28"/>
      <c r="L46" s="115"/>
      <c r="M46" s="116"/>
      <c r="N46" s="28"/>
      <c r="O46" s="5" t="s">
        <v>46</v>
      </c>
      <c r="P46" s="28"/>
      <c r="Q46" s="117"/>
      <c r="R46" s="118"/>
      <c r="S46" s="28"/>
      <c r="T46" s="28"/>
      <c r="U46" s="28"/>
      <c r="V46" s="28"/>
      <c r="W46" s="28"/>
      <c r="X46" s="33"/>
      <c r="Y46" s="10"/>
      <c r="Z46" s="11"/>
      <c r="AA46" s="12"/>
    </row>
    <row r="47" spans="2:27" ht="8.4499999999999993" customHeight="1">
      <c r="B47" s="34"/>
      <c r="C47" s="28"/>
      <c r="D47" s="28"/>
      <c r="E47" s="28"/>
      <c r="F47" s="28"/>
      <c r="G47" s="28"/>
      <c r="H47" s="28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20"/>
      <c r="Y47" s="10"/>
      <c r="Z47" s="11"/>
      <c r="AA47" s="12"/>
    </row>
    <row r="48" spans="2:27" ht="35.25" customHeight="1">
      <c r="B48" s="121" t="s">
        <v>57</v>
      </c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3"/>
      <c r="Y48" s="10"/>
      <c r="Z48" s="11"/>
      <c r="AA48" s="12"/>
    </row>
    <row r="49" spans="2:27" ht="8.4499999999999993" customHeight="1">
      <c r="B49" s="14"/>
      <c r="C49" s="29"/>
      <c r="D49" s="29"/>
      <c r="E49" s="29"/>
      <c r="F49" s="29"/>
      <c r="G49" s="15"/>
      <c r="H49" s="29"/>
      <c r="I49" s="16"/>
      <c r="J49" s="35"/>
      <c r="K49" s="7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36"/>
      <c r="Y49" s="10"/>
      <c r="Z49" s="11"/>
      <c r="AA49" s="12"/>
    </row>
    <row r="50" spans="2:27" ht="13.5" customHeight="1"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"/>
      <c r="Z50" s="11"/>
      <c r="AA50" s="12"/>
    </row>
  </sheetData>
  <sheetProtection selectLockedCells="1" selectUnlockedCells="1"/>
  <mergeCells count="137">
    <mergeCell ref="C18:D18"/>
    <mergeCell ref="E18:F18"/>
    <mergeCell ref="B12:F13"/>
    <mergeCell ref="G12:J13"/>
    <mergeCell ref="K12:N13"/>
    <mergeCell ref="O12:X12"/>
    <mergeCell ref="O13:R13"/>
    <mergeCell ref="S13:U13"/>
    <mergeCell ref="V13:X13"/>
    <mergeCell ref="B16:B17"/>
    <mergeCell ref="C16:D17"/>
    <mergeCell ref="E16:F17"/>
    <mergeCell ref="G16:L17"/>
    <mergeCell ref="M17:Q17"/>
    <mergeCell ref="R17:U17"/>
    <mergeCell ref="V17:X17"/>
    <mergeCell ref="M16:X16"/>
    <mergeCell ref="B6:X6"/>
    <mergeCell ref="B14:F14"/>
    <mergeCell ref="O14:R14"/>
    <mergeCell ref="B10:X10"/>
    <mergeCell ref="B11:X11"/>
    <mergeCell ref="B9:X9"/>
    <mergeCell ref="B21:X21"/>
    <mergeCell ref="B22:C22"/>
    <mergeCell ref="G22:I22"/>
    <mergeCell ref="K22:M22"/>
    <mergeCell ref="B15:X15"/>
    <mergeCell ref="G18:L18"/>
    <mergeCell ref="O22:P22"/>
    <mergeCell ref="Q22:S22"/>
    <mergeCell ref="T22:U22"/>
    <mergeCell ref="V22:W22"/>
    <mergeCell ref="B19:L19"/>
    <mergeCell ref="M19:X19"/>
    <mergeCell ref="B20:L20"/>
    <mergeCell ref="M20:X20"/>
    <mergeCell ref="K14:N14"/>
    <mergeCell ref="G14:J14"/>
    <mergeCell ref="B7:F8"/>
    <mergeCell ref="G7:X8"/>
    <mergeCell ref="V23:W23"/>
    <mergeCell ref="B24:C24"/>
    <mergeCell ref="G24:I24"/>
    <mergeCell ref="K24:M24"/>
    <mergeCell ref="O24:P24"/>
    <mergeCell ref="Q24:S24"/>
    <mergeCell ref="T24:U24"/>
    <mergeCell ref="V24:W24"/>
    <mergeCell ref="B23:C23"/>
    <mergeCell ref="G23:I23"/>
    <mergeCell ref="K23:M23"/>
    <mergeCell ref="O23:P23"/>
    <mergeCell ref="Q23:S23"/>
    <mergeCell ref="T23:U23"/>
    <mergeCell ref="N26:O27"/>
    <mergeCell ref="P26:R27"/>
    <mergeCell ref="S26:X26"/>
    <mergeCell ref="J27:K27"/>
    <mergeCell ref="S27:X38"/>
    <mergeCell ref="H28:I28"/>
    <mergeCell ref="J28:K28"/>
    <mergeCell ref="N28:O28"/>
    <mergeCell ref="P28:R28"/>
    <mergeCell ref="J29:K29"/>
    <mergeCell ref="N29:O29"/>
    <mergeCell ref="P29:R29"/>
    <mergeCell ref="P33:R33"/>
    <mergeCell ref="N33:O33"/>
    <mergeCell ref="H30:I30"/>
    <mergeCell ref="J30:K30"/>
    <mergeCell ref="N30:O30"/>
    <mergeCell ref="P30:R30"/>
    <mergeCell ref="H31:I31"/>
    <mergeCell ref="J31:K31"/>
    <mergeCell ref="N31:O31"/>
    <mergeCell ref="H38:I38"/>
    <mergeCell ref="J38:K38"/>
    <mergeCell ref="N38:O38"/>
    <mergeCell ref="P38:R38"/>
    <mergeCell ref="B41:X41"/>
    <mergeCell ref="B42:X42"/>
    <mergeCell ref="H36:I36"/>
    <mergeCell ref="J36:K36"/>
    <mergeCell ref="N36:O36"/>
    <mergeCell ref="P36:R36"/>
    <mergeCell ref="H37:I37"/>
    <mergeCell ref="J37:K37"/>
    <mergeCell ref="N37:O37"/>
    <mergeCell ref="P37:R37"/>
    <mergeCell ref="B40:X40"/>
    <mergeCell ref="G50:H50"/>
    <mergeCell ref="I50:X50"/>
    <mergeCell ref="B46:H46"/>
    <mergeCell ref="L46:M46"/>
    <mergeCell ref="Q46:R46"/>
    <mergeCell ref="I47:X47"/>
    <mergeCell ref="B48:X48"/>
    <mergeCell ref="B43:X43"/>
    <mergeCell ref="B44:X44"/>
    <mergeCell ref="G45:H45"/>
    <mergeCell ref="I45:J45"/>
    <mergeCell ref="K45:L45"/>
    <mergeCell ref="H29:I29"/>
    <mergeCell ref="H34:I34"/>
    <mergeCell ref="S14:U14"/>
    <mergeCell ref="V14:X14"/>
    <mergeCell ref="J34:K34"/>
    <mergeCell ref="N34:O34"/>
    <mergeCell ref="P34:R34"/>
    <mergeCell ref="J35:K35"/>
    <mergeCell ref="N35:O35"/>
    <mergeCell ref="P35:R35"/>
    <mergeCell ref="H32:I32"/>
    <mergeCell ref="J32:K32"/>
    <mergeCell ref="N32:O32"/>
    <mergeCell ref="P32:R32"/>
    <mergeCell ref="M18:Q18"/>
    <mergeCell ref="R18:U18"/>
    <mergeCell ref="V18:X18"/>
    <mergeCell ref="P31:R31"/>
    <mergeCell ref="H33:I33"/>
    <mergeCell ref="J33:K33"/>
    <mergeCell ref="H35:I35"/>
    <mergeCell ref="B25:X25"/>
    <mergeCell ref="H26:I27"/>
    <mergeCell ref="J26:M26"/>
    <mergeCell ref="C5:D5"/>
    <mergeCell ref="E5:G5"/>
    <mergeCell ref="H5:J5"/>
    <mergeCell ref="K5:N5"/>
    <mergeCell ref="O5:R5"/>
    <mergeCell ref="S5:V5"/>
    <mergeCell ref="W5:X5"/>
    <mergeCell ref="B1:T1"/>
    <mergeCell ref="B2:T4"/>
    <mergeCell ref="U1:X4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>
          <x14:formula1>
            <xm:f>Hoja1!$A$3:$A$24</xm:f>
          </x14:formula1>
          <xm:sqref>G7:X8</xm:sqref>
        </x14:dataValidation>
        <x14:dataValidation type="list" allowBlank="1" showInputMessage="1" showErrorMessage="1">
          <x14:formula1>
            <xm:f>Hoja1!$F$3:$F$8</xm:f>
          </x14:formula1>
          <xm:sqref>C18:D18</xm:sqref>
        </x14:dataValidation>
        <x14:dataValidation type="list" allowBlank="1" showInputMessage="1" showErrorMessage="1">
          <x14:formula1>
            <xm:f>Hoja1!$D$3:$D$13</xm:f>
          </x14:formula1>
          <xm:sqref>G14:J14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2:F24"/>
  <sheetViews>
    <sheetView workbookViewId="0">
      <selection activeCell="D15" sqref="D15"/>
    </sheetView>
  </sheetViews>
  <sheetFormatPr baseColWidth="10" defaultColWidth="11" defaultRowHeight="14.25"/>
  <cols>
    <col min="1" max="1" width="53.375" style="19" customWidth="1"/>
    <col min="2" max="3" width="11" style="19"/>
    <col min="4" max="4" width="36.625" style="19" customWidth="1"/>
    <col min="5" max="5" width="11" style="19"/>
    <col min="6" max="6" width="18.5" style="22" customWidth="1"/>
    <col min="7" max="16384" width="11" style="19"/>
  </cols>
  <sheetData>
    <row r="2" spans="1:6">
      <c r="A2" s="18" t="s">
        <v>79</v>
      </c>
    </row>
    <row r="3" spans="1:6">
      <c r="A3" s="20" t="s">
        <v>91</v>
      </c>
      <c r="D3" s="19" t="s">
        <v>99</v>
      </c>
      <c r="F3" s="22" t="s">
        <v>110</v>
      </c>
    </row>
    <row r="4" spans="1:6">
      <c r="A4" s="20" t="s">
        <v>92</v>
      </c>
      <c r="D4" s="19" t="s">
        <v>100</v>
      </c>
      <c r="F4" s="22" t="s">
        <v>111</v>
      </c>
    </row>
    <row r="5" spans="1:6">
      <c r="A5" s="20" t="s">
        <v>78</v>
      </c>
      <c r="D5" s="19" t="s">
        <v>101</v>
      </c>
      <c r="F5" s="22" t="s">
        <v>112</v>
      </c>
    </row>
    <row r="6" spans="1:6" ht="28.5">
      <c r="A6" s="20" t="s">
        <v>79</v>
      </c>
      <c r="D6" s="19" t="s">
        <v>102</v>
      </c>
      <c r="F6" s="22" t="s">
        <v>152</v>
      </c>
    </row>
    <row r="7" spans="1:6">
      <c r="A7" s="20" t="s">
        <v>80</v>
      </c>
      <c r="D7" s="19" t="s">
        <v>103</v>
      </c>
      <c r="F7" s="22" t="s">
        <v>113</v>
      </c>
    </row>
    <row r="8" spans="1:6">
      <c r="A8" s="20" t="s">
        <v>84</v>
      </c>
      <c r="D8" s="19" t="s">
        <v>104</v>
      </c>
      <c r="F8" s="22" t="s">
        <v>114</v>
      </c>
    </row>
    <row r="9" spans="1:6">
      <c r="A9" s="20" t="s">
        <v>83</v>
      </c>
      <c r="D9" s="19" t="s">
        <v>105</v>
      </c>
    </row>
    <row r="10" spans="1:6">
      <c r="A10" s="20" t="s">
        <v>81</v>
      </c>
      <c r="D10" s="19" t="s">
        <v>106</v>
      </c>
    </row>
    <row r="11" spans="1:6" ht="28.5">
      <c r="A11" s="20" t="s">
        <v>85</v>
      </c>
      <c r="D11" s="19" t="s">
        <v>159</v>
      </c>
    </row>
    <row r="12" spans="1:6">
      <c r="A12" s="20" t="s">
        <v>77</v>
      </c>
      <c r="D12" s="19" t="s">
        <v>107</v>
      </c>
    </row>
    <row r="13" spans="1:6">
      <c r="A13" s="20" t="s">
        <v>86</v>
      </c>
      <c r="D13" s="19" t="s">
        <v>108</v>
      </c>
    </row>
    <row r="14" spans="1:6">
      <c r="A14" s="20" t="s">
        <v>82</v>
      </c>
    </row>
    <row r="15" spans="1:6">
      <c r="A15" s="20" t="s">
        <v>87</v>
      </c>
    </row>
    <row r="16" spans="1:6">
      <c r="A16" s="20" t="s">
        <v>88</v>
      </c>
    </row>
    <row r="17" spans="1:1">
      <c r="A17" s="20" t="s">
        <v>89</v>
      </c>
    </row>
    <row r="18" spans="1:1">
      <c r="A18" s="20" t="s">
        <v>90</v>
      </c>
    </row>
    <row r="19" spans="1:1">
      <c r="A19" s="20" t="s">
        <v>96</v>
      </c>
    </row>
    <row r="20" spans="1:1">
      <c r="A20" s="20" t="s">
        <v>97</v>
      </c>
    </row>
    <row r="21" spans="1:1">
      <c r="A21" s="20" t="s">
        <v>98</v>
      </c>
    </row>
    <row r="22" spans="1:1">
      <c r="A22" s="20" t="s">
        <v>93</v>
      </c>
    </row>
    <row r="23" spans="1:1">
      <c r="A23" s="20" t="s">
        <v>94</v>
      </c>
    </row>
    <row r="24" spans="1:1">
      <c r="A24" s="20" t="s">
        <v>95</v>
      </c>
    </row>
  </sheetData>
  <dataValidations count="1">
    <dataValidation type="list" allowBlank="1" showInputMessage="1" showErrorMessage="1" sqref="A2">
      <formula1>$A$3:$A$24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3">
    <tabColor theme="8"/>
    <pageSetUpPr fitToPage="1"/>
  </sheetPr>
  <dimension ref="B1:AX50"/>
  <sheetViews>
    <sheetView tabSelected="1" zoomScale="80" zoomScaleNormal="80" zoomScaleSheetLayoutView="100" workbookViewId="0">
      <selection activeCell="AM25" sqref="AM25"/>
    </sheetView>
  </sheetViews>
  <sheetFormatPr baseColWidth="10" defaultColWidth="4.625" defaultRowHeight="13.5" customHeight="1"/>
  <cols>
    <col min="1" max="1" width="1" style="23" customWidth="1"/>
    <col min="2" max="2" width="9.875" style="23" customWidth="1"/>
    <col min="3" max="3" width="8.5" style="23" customWidth="1"/>
    <col min="4" max="4" width="8.25" style="23" customWidth="1"/>
    <col min="5" max="5" width="8.125" style="23" customWidth="1"/>
    <col min="6" max="6" width="6.625" style="23" customWidth="1"/>
    <col min="7" max="7" width="3.5" style="23" customWidth="1"/>
    <col min="8" max="8" width="2.375" style="23" customWidth="1"/>
    <col min="9" max="9" width="2" style="23" customWidth="1"/>
    <col min="10" max="10" width="7.25" style="23" customWidth="1"/>
    <col min="11" max="11" width="1.75" style="23" customWidth="1"/>
    <col min="12" max="12" width="2.125" style="23" customWidth="1"/>
    <col min="13" max="13" width="2.375" style="23" customWidth="1"/>
    <col min="14" max="14" width="6.125" style="23" customWidth="1"/>
    <col min="15" max="15" width="4.5" style="23" customWidth="1"/>
    <col min="16" max="16" width="2" style="23" customWidth="1"/>
    <col min="17" max="17" width="1.5" style="23" customWidth="1"/>
    <col min="18" max="18" width="3.75" style="23" customWidth="1"/>
    <col min="19" max="19" width="5.375" style="23" customWidth="1"/>
    <col min="20" max="20" width="3.875" style="23" customWidth="1"/>
    <col min="21" max="21" width="4.375" style="23" customWidth="1"/>
    <col min="22" max="22" width="5.875" style="23" customWidth="1"/>
    <col min="23" max="23" width="5.75" style="23" customWidth="1"/>
    <col min="24" max="24" width="6.25" style="23" customWidth="1"/>
    <col min="25" max="25" width="1.375" style="41" customWidth="1"/>
    <col min="26" max="26" width="3.25" style="42" customWidth="1"/>
    <col min="27" max="27" width="3.75" style="42" customWidth="1"/>
    <col min="28" max="34" width="4.625" style="42"/>
    <col min="35" max="37" width="5.875" style="42" customWidth="1"/>
    <col min="38" max="40" width="4.625" style="42"/>
    <col min="41" max="41" width="4.625" style="42" customWidth="1"/>
    <col min="42" max="43" width="4.625" style="42"/>
    <col min="44" max="44" width="9.125" style="23" customWidth="1"/>
    <col min="45" max="45" width="4.625" style="23"/>
    <col min="46" max="46" width="26.375" style="67" customWidth="1"/>
    <col min="47" max="47" width="4.625" style="23"/>
    <col min="48" max="48" width="15.375" style="23" customWidth="1"/>
    <col min="49" max="50" width="17.75" style="63" customWidth="1"/>
    <col min="51" max="16384" width="4.625" style="23"/>
  </cols>
  <sheetData>
    <row r="1" spans="2:50" ht="20.25" customHeight="1">
      <c r="B1" s="79" t="s">
        <v>72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1"/>
      <c r="U1" s="91"/>
      <c r="V1" s="92"/>
      <c r="W1" s="92"/>
      <c r="X1" s="93"/>
      <c r="AB1" s="177" t="s">
        <v>173</v>
      </c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</row>
    <row r="2" spans="2:50" ht="13.5" customHeight="1">
      <c r="B2" s="82" t="s">
        <v>75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4"/>
      <c r="U2" s="94"/>
      <c r="V2" s="95"/>
      <c r="W2" s="95"/>
      <c r="X2" s="96"/>
    </row>
    <row r="3" spans="2:50" ht="13.5" customHeight="1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7"/>
      <c r="U3" s="94"/>
      <c r="V3" s="95"/>
      <c r="W3" s="95"/>
      <c r="X3" s="96"/>
      <c r="AB3" s="183" t="s">
        <v>150</v>
      </c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</row>
    <row r="4" spans="2:50" ht="13.5" customHeight="1">
      <c r="B4" s="88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90"/>
      <c r="U4" s="97"/>
      <c r="V4" s="98"/>
      <c r="W4" s="98"/>
      <c r="X4" s="99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</row>
    <row r="5" spans="2:50" s="38" customFormat="1" ht="14.25" customHeight="1">
      <c r="B5" s="39" t="s">
        <v>0</v>
      </c>
      <c r="C5" s="71" t="s">
        <v>126</v>
      </c>
      <c r="D5" s="71"/>
      <c r="E5" s="72" t="s">
        <v>1</v>
      </c>
      <c r="F5" s="72"/>
      <c r="G5" s="72"/>
      <c r="H5" s="73" t="s">
        <v>118</v>
      </c>
      <c r="I5" s="73"/>
      <c r="J5" s="73"/>
      <c r="K5" s="72" t="s">
        <v>2</v>
      </c>
      <c r="L5" s="72"/>
      <c r="M5" s="72"/>
      <c r="N5" s="72"/>
      <c r="O5" s="71" t="s">
        <v>119</v>
      </c>
      <c r="P5" s="71"/>
      <c r="Q5" s="71"/>
      <c r="R5" s="71"/>
      <c r="S5" s="74" t="s">
        <v>3</v>
      </c>
      <c r="T5" s="75"/>
      <c r="U5" s="75"/>
      <c r="V5" s="76"/>
      <c r="W5" s="77" t="s">
        <v>120</v>
      </c>
      <c r="X5" s="78"/>
      <c r="Y5" s="43"/>
      <c r="Z5" s="44"/>
      <c r="AA5" s="44"/>
      <c r="AB5" s="182" t="s">
        <v>143</v>
      </c>
      <c r="AC5" s="182"/>
      <c r="AD5" s="182" t="s">
        <v>144</v>
      </c>
      <c r="AE5" s="182"/>
      <c r="AF5" s="182"/>
      <c r="AG5" s="182"/>
      <c r="AH5" s="182"/>
      <c r="AI5" s="182" t="s">
        <v>145</v>
      </c>
      <c r="AJ5" s="182"/>
      <c r="AK5" s="182"/>
      <c r="AL5" s="182" t="s">
        <v>146</v>
      </c>
      <c r="AM5" s="182"/>
      <c r="AN5" s="182"/>
      <c r="AO5" s="182"/>
      <c r="AP5" s="183" t="s">
        <v>147</v>
      </c>
      <c r="AQ5" s="183"/>
      <c r="AR5" s="185" t="s">
        <v>148</v>
      </c>
      <c r="AT5" s="68"/>
      <c r="AW5" s="63"/>
      <c r="AX5" s="63"/>
    </row>
    <row r="6" spans="2:50" ht="9" customHeight="1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3"/>
      <c r="AQ6" s="183"/>
      <c r="AR6" s="185"/>
    </row>
    <row r="7" spans="2:50" ht="14.25" customHeight="1">
      <c r="B7" s="155" t="s">
        <v>76</v>
      </c>
      <c r="C7" s="156"/>
      <c r="D7" s="156"/>
      <c r="E7" s="156"/>
      <c r="F7" s="157"/>
      <c r="G7" s="161" t="s">
        <v>85</v>
      </c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3"/>
      <c r="AB7" s="184">
        <v>2019</v>
      </c>
      <c r="AC7" s="184"/>
      <c r="AD7" s="187" t="s">
        <v>127</v>
      </c>
      <c r="AE7" s="187"/>
      <c r="AF7" s="187"/>
      <c r="AG7" s="187"/>
      <c r="AH7" s="187"/>
      <c r="AI7" s="227">
        <f>+'[1]2019-2025'!$I$64</f>
        <v>12996554456.360001</v>
      </c>
      <c r="AJ7" s="228"/>
      <c r="AK7" s="229"/>
      <c r="AL7" s="227">
        <f>+AI7</f>
        <v>12996554456.360001</v>
      </c>
      <c r="AM7" s="228"/>
      <c r="AN7" s="228"/>
      <c r="AO7" s="229"/>
      <c r="AP7" s="196">
        <f t="shared" ref="AP7" si="0">AL7/AI7</f>
        <v>1</v>
      </c>
      <c r="AQ7" s="197"/>
      <c r="AR7" s="178">
        <f>+AP7</f>
        <v>1</v>
      </c>
    </row>
    <row r="8" spans="2:50" ht="14.25" customHeight="1">
      <c r="B8" s="158"/>
      <c r="C8" s="159"/>
      <c r="D8" s="159"/>
      <c r="E8" s="159"/>
      <c r="F8" s="160"/>
      <c r="G8" s="164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6"/>
      <c r="AB8" s="184"/>
      <c r="AC8" s="184"/>
      <c r="AD8" s="187" t="s">
        <v>128</v>
      </c>
      <c r="AE8" s="187"/>
      <c r="AF8" s="187"/>
      <c r="AG8" s="187"/>
      <c r="AH8" s="187"/>
      <c r="AI8" s="230"/>
      <c r="AJ8" s="231"/>
      <c r="AK8" s="232"/>
      <c r="AL8" s="230"/>
      <c r="AM8" s="231"/>
      <c r="AN8" s="231"/>
      <c r="AO8" s="232"/>
      <c r="AP8" s="198"/>
      <c r="AQ8" s="199"/>
      <c r="AR8" s="178"/>
    </row>
    <row r="9" spans="2:50" ht="19.149999999999999" customHeight="1">
      <c r="B9" s="108" t="s">
        <v>49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10"/>
      <c r="AB9" s="184"/>
      <c r="AC9" s="184"/>
      <c r="AD9" s="187" t="s">
        <v>129</v>
      </c>
      <c r="AE9" s="187"/>
      <c r="AF9" s="187"/>
      <c r="AG9" s="187"/>
      <c r="AH9" s="187"/>
      <c r="AI9" s="230"/>
      <c r="AJ9" s="231"/>
      <c r="AK9" s="232"/>
      <c r="AL9" s="230"/>
      <c r="AM9" s="231"/>
      <c r="AN9" s="231"/>
      <c r="AO9" s="232"/>
      <c r="AP9" s="198"/>
      <c r="AQ9" s="199"/>
      <c r="AR9" s="178"/>
    </row>
    <row r="10" spans="2:50" ht="15" customHeight="1">
      <c r="B10" s="148" t="s">
        <v>4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AB10" s="184"/>
      <c r="AC10" s="184"/>
      <c r="AD10" s="187" t="s">
        <v>130</v>
      </c>
      <c r="AE10" s="187"/>
      <c r="AF10" s="187"/>
      <c r="AG10" s="187"/>
      <c r="AH10" s="187"/>
      <c r="AI10" s="233"/>
      <c r="AJ10" s="234"/>
      <c r="AK10" s="235"/>
      <c r="AL10" s="233"/>
      <c r="AM10" s="234"/>
      <c r="AN10" s="234"/>
      <c r="AO10" s="235"/>
      <c r="AP10" s="200"/>
      <c r="AQ10" s="201"/>
      <c r="AR10" s="178"/>
    </row>
    <row r="11" spans="2:50" ht="38.25" customHeight="1">
      <c r="B11" s="150" t="s">
        <v>155</v>
      </c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AB11" s="186">
        <v>2020</v>
      </c>
      <c r="AC11" s="186"/>
      <c r="AD11" s="188" t="s">
        <v>131</v>
      </c>
      <c r="AE11" s="188"/>
      <c r="AF11" s="188"/>
      <c r="AG11" s="188"/>
      <c r="AH11" s="188"/>
      <c r="AI11" s="236">
        <f>+'[2]F11  PLAN DE INVERSIÓN Y EJE...'!$J$11</f>
        <v>9265000000</v>
      </c>
      <c r="AJ11" s="237"/>
      <c r="AK11" s="238"/>
      <c r="AL11" s="236">
        <f>+'[2]F11  PLAN DE INVERSIÓN Y EJE...'!$O$11</f>
        <v>8431029107.6499996</v>
      </c>
      <c r="AM11" s="237"/>
      <c r="AN11" s="237"/>
      <c r="AO11" s="238"/>
      <c r="AP11" s="245">
        <f>AL11/AI11</f>
        <v>0.90998695171613597</v>
      </c>
      <c r="AQ11" s="246"/>
      <c r="AR11" s="218">
        <f>+AP11</f>
        <v>0.90998695171613597</v>
      </c>
    </row>
    <row r="12" spans="2:50" ht="12.75">
      <c r="B12" s="167" t="s">
        <v>56</v>
      </c>
      <c r="C12" s="168"/>
      <c r="D12" s="168"/>
      <c r="E12" s="168"/>
      <c r="F12" s="169"/>
      <c r="G12" s="167" t="s">
        <v>48</v>
      </c>
      <c r="H12" s="168"/>
      <c r="I12" s="168"/>
      <c r="J12" s="169"/>
      <c r="K12" s="167" t="s">
        <v>5</v>
      </c>
      <c r="L12" s="168"/>
      <c r="M12" s="168"/>
      <c r="N12" s="169"/>
      <c r="O12" s="148" t="s">
        <v>6</v>
      </c>
      <c r="P12" s="149"/>
      <c r="Q12" s="149"/>
      <c r="R12" s="149"/>
      <c r="S12" s="149"/>
      <c r="T12" s="149"/>
      <c r="U12" s="149"/>
      <c r="V12" s="149"/>
      <c r="W12" s="149"/>
      <c r="X12" s="152"/>
      <c r="Y12" s="45"/>
      <c r="Z12" s="46"/>
      <c r="AA12" s="46"/>
      <c r="AB12" s="186"/>
      <c r="AC12" s="186"/>
      <c r="AD12" s="188" t="s">
        <v>132</v>
      </c>
      <c r="AE12" s="188"/>
      <c r="AF12" s="188"/>
      <c r="AG12" s="188"/>
      <c r="AH12" s="188"/>
      <c r="AI12" s="239"/>
      <c r="AJ12" s="240"/>
      <c r="AK12" s="241"/>
      <c r="AL12" s="239"/>
      <c r="AM12" s="240"/>
      <c r="AN12" s="240"/>
      <c r="AO12" s="241"/>
      <c r="AP12" s="247"/>
      <c r="AQ12" s="248"/>
      <c r="AR12" s="218"/>
    </row>
    <row r="13" spans="2:50" ht="25.5" customHeight="1">
      <c r="B13" s="170"/>
      <c r="C13" s="171"/>
      <c r="D13" s="171"/>
      <c r="E13" s="171"/>
      <c r="F13" s="172"/>
      <c r="G13" s="170"/>
      <c r="H13" s="171"/>
      <c r="I13" s="171"/>
      <c r="J13" s="172"/>
      <c r="K13" s="170"/>
      <c r="L13" s="171"/>
      <c r="M13" s="171"/>
      <c r="N13" s="172"/>
      <c r="O13" s="148" t="s">
        <v>55</v>
      </c>
      <c r="P13" s="149"/>
      <c r="Q13" s="149"/>
      <c r="R13" s="152"/>
      <c r="S13" s="148" t="s">
        <v>54</v>
      </c>
      <c r="T13" s="149"/>
      <c r="U13" s="152"/>
      <c r="V13" s="148" t="s">
        <v>53</v>
      </c>
      <c r="W13" s="149"/>
      <c r="X13" s="152"/>
      <c r="Y13" s="45"/>
      <c r="Z13" s="46"/>
      <c r="AA13" s="46"/>
      <c r="AB13" s="186"/>
      <c r="AC13" s="186"/>
      <c r="AD13" s="188" t="s">
        <v>133</v>
      </c>
      <c r="AE13" s="188"/>
      <c r="AF13" s="188"/>
      <c r="AG13" s="188"/>
      <c r="AH13" s="188"/>
      <c r="AI13" s="239"/>
      <c r="AJ13" s="240"/>
      <c r="AK13" s="241"/>
      <c r="AL13" s="239"/>
      <c r="AM13" s="240"/>
      <c r="AN13" s="240"/>
      <c r="AO13" s="241"/>
      <c r="AP13" s="247"/>
      <c r="AQ13" s="248"/>
      <c r="AR13" s="218"/>
    </row>
    <row r="14" spans="2:50" ht="29.25" customHeight="1">
      <c r="B14" s="142" t="s">
        <v>168</v>
      </c>
      <c r="C14" s="142"/>
      <c r="D14" s="142"/>
      <c r="E14" s="142"/>
      <c r="F14" s="142"/>
      <c r="G14" s="154" t="s">
        <v>159</v>
      </c>
      <c r="H14" s="154"/>
      <c r="I14" s="154"/>
      <c r="J14" s="154"/>
      <c r="K14" s="154">
        <v>1</v>
      </c>
      <c r="L14" s="154"/>
      <c r="M14" s="154"/>
      <c r="N14" s="154"/>
      <c r="O14" s="145">
        <v>1</v>
      </c>
      <c r="P14" s="146"/>
      <c r="Q14" s="146"/>
      <c r="R14" s="147"/>
      <c r="S14" s="101">
        <v>44561</v>
      </c>
      <c r="T14" s="102"/>
      <c r="U14" s="103"/>
      <c r="V14" s="104">
        <v>2021</v>
      </c>
      <c r="W14" s="104"/>
      <c r="X14" s="104"/>
      <c r="AB14" s="186"/>
      <c r="AC14" s="186"/>
      <c r="AD14" s="188" t="s">
        <v>134</v>
      </c>
      <c r="AE14" s="188"/>
      <c r="AF14" s="188"/>
      <c r="AG14" s="188"/>
      <c r="AH14" s="188"/>
      <c r="AI14" s="242"/>
      <c r="AJ14" s="243"/>
      <c r="AK14" s="244"/>
      <c r="AL14" s="242"/>
      <c r="AM14" s="243"/>
      <c r="AN14" s="243"/>
      <c r="AO14" s="244"/>
      <c r="AP14" s="249"/>
      <c r="AQ14" s="250"/>
      <c r="AR14" s="218"/>
    </row>
    <row r="15" spans="2:50" ht="18" customHeight="1">
      <c r="B15" s="108" t="s">
        <v>7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Z15" s="42" t="s">
        <v>51</v>
      </c>
      <c r="AB15" s="184">
        <v>2021</v>
      </c>
      <c r="AC15" s="184"/>
      <c r="AD15" s="187" t="s">
        <v>135</v>
      </c>
      <c r="AE15" s="187"/>
      <c r="AF15" s="187"/>
      <c r="AG15" s="187"/>
      <c r="AH15" s="187"/>
      <c r="AI15" s="226">
        <f>+'[3]Plan Adqu ICFE 2021 Total'!$X$311</f>
        <v>98790000</v>
      </c>
      <c r="AJ15" s="226"/>
      <c r="AK15" s="226"/>
      <c r="AL15" s="226">
        <v>25800000</v>
      </c>
      <c r="AM15" s="226"/>
      <c r="AN15" s="226"/>
      <c r="AO15" s="226"/>
      <c r="AP15" s="181">
        <f t="shared" ref="AP15:AP22" si="1">AL15/AI15</f>
        <v>0.26116003644093533</v>
      </c>
      <c r="AQ15" s="181"/>
      <c r="AR15" s="178">
        <f t="shared" ref="AR15" si="2">SUM(AP15:AQ18)/4</f>
        <v>5.5489976198892688</v>
      </c>
      <c r="AT15" s="67" t="s">
        <v>187</v>
      </c>
      <c r="AU15" s="23" t="s">
        <v>174</v>
      </c>
      <c r="AV15" s="211" t="s">
        <v>190</v>
      </c>
      <c r="AW15" s="214" t="s">
        <v>189</v>
      </c>
      <c r="AX15" s="215" t="s">
        <v>191</v>
      </c>
    </row>
    <row r="16" spans="2:50" ht="12.75" customHeight="1">
      <c r="B16" s="173" t="s">
        <v>52</v>
      </c>
      <c r="C16" s="167" t="s">
        <v>8</v>
      </c>
      <c r="D16" s="169"/>
      <c r="E16" s="167" t="s">
        <v>115</v>
      </c>
      <c r="F16" s="169"/>
      <c r="G16" s="167" t="s">
        <v>109</v>
      </c>
      <c r="H16" s="168"/>
      <c r="I16" s="168"/>
      <c r="J16" s="168"/>
      <c r="K16" s="168"/>
      <c r="L16" s="169"/>
      <c r="M16" s="176" t="s">
        <v>116</v>
      </c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AB16" s="184"/>
      <c r="AC16" s="184"/>
      <c r="AD16" s="187" t="s">
        <v>136</v>
      </c>
      <c r="AE16" s="187"/>
      <c r="AF16" s="187"/>
      <c r="AG16" s="187"/>
      <c r="AH16" s="187"/>
      <c r="AI16" s="226">
        <f>+'[3]Plan Adqu ICFE 2021 Total'!$Y$294+'[3]Plan Adqu ICFE 2021 Total'!$Z$294+'[3]Plan Adqu ICFE 2021 Total'!$AA$294</f>
        <v>2294354000</v>
      </c>
      <c r="AJ16" s="226"/>
      <c r="AK16" s="226"/>
      <c r="AL16" s="226">
        <v>1566585390.77</v>
      </c>
      <c r="AM16" s="226"/>
      <c r="AN16" s="226"/>
      <c r="AO16" s="226"/>
      <c r="AP16" s="181">
        <f t="shared" ref="AP16:AP18" si="3">AL16/AI16</f>
        <v>0.68280020902179872</v>
      </c>
      <c r="AQ16" s="181"/>
      <c r="AR16" s="178"/>
      <c r="AT16" s="67" t="s">
        <v>188</v>
      </c>
      <c r="AU16" s="23" t="s">
        <v>174</v>
      </c>
      <c r="AV16" s="212"/>
      <c r="AW16" s="214"/>
      <c r="AX16" s="216"/>
    </row>
    <row r="17" spans="2:50" ht="12.75" customHeight="1">
      <c r="B17" s="174"/>
      <c r="C17" s="170"/>
      <c r="D17" s="172"/>
      <c r="E17" s="170"/>
      <c r="F17" s="172"/>
      <c r="G17" s="170"/>
      <c r="H17" s="171"/>
      <c r="I17" s="171"/>
      <c r="J17" s="171"/>
      <c r="K17" s="171"/>
      <c r="L17" s="172"/>
      <c r="M17" s="148" t="s">
        <v>121</v>
      </c>
      <c r="N17" s="149"/>
      <c r="O17" s="149"/>
      <c r="P17" s="149"/>
      <c r="Q17" s="152"/>
      <c r="R17" s="148" t="s">
        <v>122</v>
      </c>
      <c r="S17" s="149"/>
      <c r="T17" s="149"/>
      <c r="U17" s="149"/>
      <c r="V17" s="175" t="s">
        <v>117</v>
      </c>
      <c r="W17" s="175"/>
      <c r="X17" s="175"/>
      <c r="AB17" s="184"/>
      <c r="AC17" s="184"/>
      <c r="AD17" s="187" t="s">
        <v>137</v>
      </c>
      <c r="AE17" s="187"/>
      <c r="AF17" s="187"/>
      <c r="AG17" s="187"/>
      <c r="AH17" s="187"/>
      <c r="AI17" s="226">
        <f>+'[3]Plan Adqu ICFE 2021 Total'!$AB$294+'[3]Plan Adqu ICFE 2021 Total'!$AC$294+'[3]Plan Adqu ICFE 2021 Total'!$AD$294</f>
        <v>6048354000</v>
      </c>
      <c r="AJ17" s="226"/>
      <c r="AK17" s="226"/>
      <c r="AL17" s="226">
        <v>3807721878.1999998</v>
      </c>
      <c r="AM17" s="226"/>
      <c r="AN17" s="226"/>
      <c r="AO17" s="226"/>
      <c r="AP17" s="181">
        <f t="shared" si="3"/>
        <v>0.62954679540913117</v>
      </c>
      <c r="AQ17" s="181"/>
      <c r="AR17" s="178"/>
      <c r="AT17" s="67" t="s">
        <v>188</v>
      </c>
      <c r="AU17" s="23" t="s">
        <v>174</v>
      </c>
      <c r="AV17" s="213"/>
      <c r="AW17" s="214"/>
      <c r="AX17" s="217"/>
    </row>
    <row r="18" spans="2:50" ht="28.5" customHeight="1">
      <c r="B18" s="40" t="s">
        <v>151</v>
      </c>
      <c r="C18" s="117" t="s">
        <v>112</v>
      </c>
      <c r="D18" s="118"/>
      <c r="E18" s="154">
        <v>1</v>
      </c>
      <c r="F18" s="154"/>
      <c r="G18" s="142" t="s">
        <v>176</v>
      </c>
      <c r="H18" s="142"/>
      <c r="I18" s="142"/>
      <c r="J18" s="142"/>
      <c r="K18" s="142"/>
      <c r="L18" s="142"/>
      <c r="M18" s="105" t="s">
        <v>123</v>
      </c>
      <c r="N18" s="105"/>
      <c r="O18" s="105"/>
      <c r="P18" s="105"/>
      <c r="Q18" s="105"/>
      <c r="R18" s="106" t="s">
        <v>124</v>
      </c>
      <c r="S18" s="106"/>
      <c r="T18" s="106"/>
      <c r="U18" s="106"/>
      <c r="V18" s="107" t="s">
        <v>125</v>
      </c>
      <c r="W18" s="107"/>
      <c r="X18" s="107"/>
      <c r="AB18" s="184"/>
      <c r="AC18" s="184"/>
      <c r="AD18" s="187" t="s">
        <v>138</v>
      </c>
      <c r="AE18" s="187"/>
      <c r="AF18" s="187"/>
      <c r="AG18" s="187"/>
      <c r="AH18" s="187"/>
      <c r="AI18" s="226">
        <f>+'[3]Plan Adqu ICFE 2021 Total'!$AE$294+'[3]Plan Adqu ICFE 2021 Total'!$AF$294+'[3]Plan Adqu ICFE 2021 Total'!$AG$294</f>
        <v>96502000</v>
      </c>
      <c r="AJ18" s="226"/>
      <c r="AK18" s="226"/>
      <c r="AL18" s="226">
        <v>1990110896.8</v>
      </c>
      <c r="AM18" s="226"/>
      <c r="AN18" s="226"/>
      <c r="AO18" s="226"/>
      <c r="AP18" s="181">
        <f t="shared" si="3"/>
        <v>20.622483438685208</v>
      </c>
      <c r="AQ18" s="181"/>
      <c r="AR18" s="178"/>
      <c r="AT18" s="67" t="s">
        <v>188</v>
      </c>
      <c r="AU18" s="23" t="s">
        <v>174</v>
      </c>
      <c r="AV18" s="70">
        <f>SUM(AI15:AK18)</f>
        <v>8538000000</v>
      </c>
      <c r="AW18" s="70">
        <f>SUM(AL15:AO18)</f>
        <v>7390218165.7699995</v>
      </c>
      <c r="AX18" s="69">
        <f>+AW18/AV18</f>
        <v>0.86556783389201208</v>
      </c>
    </row>
    <row r="19" spans="2:50" ht="25.15" customHeight="1">
      <c r="B19" s="148" t="s">
        <v>9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52"/>
      <c r="M19" s="148" t="s">
        <v>10</v>
      </c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52"/>
      <c r="AB19" s="186">
        <v>2022</v>
      </c>
      <c r="AC19" s="186"/>
      <c r="AD19" s="188" t="s">
        <v>139</v>
      </c>
      <c r="AE19" s="188"/>
      <c r="AF19" s="188"/>
      <c r="AG19" s="188"/>
      <c r="AH19" s="188"/>
      <c r="AI19" s="225"/>
      <c r="AJ19" s="225"/>
      <c r="AK19" s="225"/>
      <c r="AL19" s="225"/>
      <c r="AM19" s="225"/>
      <c r="AN19" s="225"/>
      <c r="AO19" s="225"/>
      <c r="AP19" s="180" t="e">
        <f t="shared" si="1"/>
        <v>#DIV/0!</v>
      </c>
      <c r="AQ19" s="180"/>
      <c r="AR19" s="179" t="e">
        <f t="shared" ref="AR19" si="4">SUM(AP19:AQ22)/4</f>
        <v>#DIV/0!</v>
      </c>
    </row>
    <row r="20" spans="2:50" ht="45.4" customHeight="1">
      <c r="B20" s="117" t="s">
        <v>166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18"/>
      <c r="M20" s="117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18"/>
      <c r="AA20" s="47"/>
      <c r="AB20" s="186"/>
      <c r="AC20" s="186"/>
      <c r="AD20" s="188" t="s">
        <v>140</v>
      </c>
      <c r="AE20" s="188"/>
      <c r="AF20" s="188"/>
      <c r="AG20" s="188"/>
      <c r="AH20" s="188"/>
      <c r="AI20" s="225"/>
      <c r="AJ20" s="225"/>
      <c r="AK20" s="225"/>
      <c r="AL20" s="225"/>
      <c r="AM20" s="225"/>
      <c r="AN20" s="225"/>
      <c r="AO20" s="225"/>
      <c r="AP20" s="180" t="e">
        <f t="shared" si="1"/>
        <v>#DIV/0!</v>
      </c>
      <c r="AQ20" s="180"/>
      <c r="AR20" s="179"/>
    </row>
    <row r="21" spans="2:50" ht="18.95" customHeight="1">
      <c r="B21" s="108" t="s">
        <v>11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10"/>
      <c r="AB21" s="186"/>
      <c r="AC21" s="186"/>
      <c r="AD21" s="188" t="s">
        <v>141</v>
      </c>
      <c r="AE21" s="188"/>
      <c r="AF21" s="188"/>
      <c r="AG21" s="188"/>
      <c r="AH21" s="188"/>
      <c r="AI21" s="225"/>
      <c r="AJ21" s="225"/>
      <c r="AK21" s="225"/>
      <c r="AL21" s="225"/>
      <c r="AM21" s="225"/>
      <c r="AN21" s="225"/>
      <c r="AO21" s="225"/>
      <c r="AP21" s="180" t="e">
        <f t="shared" si="1"/>
        <v>#DIV/0!</v>
      </c>
      <c r="AQ21" s="180"/>
      <c r="AR21" s="179"/>
    </row>
    <row r="22" spans="2:50" ht="18.95" customHeight="1">
      <c r="B22" s="143" t="s">
        <v>12</v>
      </c>
      <c r="C22" s="143"/>
      <c r="D22" s="55" t="s">
        <v>13</v>
      </c>
      <c r="E22" s="55" t="s">
        <v>14</v>
      </c>
      <c r="F22" s="55" t="s">
        <v>15</v>
      </c>
      <c r="G22" s="151" t="s">
        <v>16</v>
      </c>
      <c r="H22" s="151"/>
      <c r="I22" s="151"/>
      <c r="J22" s="55" t="s">
        <v>17</v>
      </c>
      <c r="K22" s="151" t="s">
        <v>18</v>
      </c>
      <c r="L22" s="151"/>
      <c r="M22" s="151"/>
      <c r="N22" s="55" t="s">
        <v>19</v>
      </c>
      <c r="O22" s="151" t="s">
        <v>20</v>
      </c>
      <c r="P22" s="151"/>
      <c r="Q22" s="151" t="s">
        <v>21</v>
      </c>
      <c r="R22" s="151"/>
      <c r="S22" s="151"/>
      <c r="T22" s="151" t="s">
        <v>22</v>
      </c>
      <c r="U22" s="151"/>
      <c r="V22" s="151" t="s">
        <v>23</v>
      </c>
      <c r="W22" s="151"/>
      <c r="X22" s="55" t="s">
        <v>24</v>
      </c>
      <c r="AB22" s="186"/>
      <c r="AC22" s="186"/>
      <c r="AD22" s="188" t="s">
        <v>142</v>
      </c>
      <c r="AE22" s="188"/>
      <c r="AF22" s="188"/>
      <c r="AG22" s="188"/>
      <c r="AH22" s="188"/>
      <c r="AI22" s="225"/>
      <c r="AJ22" s="225"/>
      <c r="AK22" s="225"/>
      <c r="AL22" s="225"/>
      <c r="AM22" s="225"/>
      <c r="AN22" s="225"/>
      <c r="AO22" s="225"/>
      <c r="AP22" s="180" t="e">
        <f t="shared" si="1"/>
        <v>#DIV/0!</v>
      </c>
      <c r="AQ22" s="180"/>
      <c r="AR22" s="179"/>
    </row>
    <row r="23" spans="2:50" ht="18.95" customHeight="1">
      <c r="B23" s="143" t="s">
        <v>25</v>
      </c>
      <c r="C23" s="143"/>
      <c r="D23" s="219">
        <f>AL15</f>
        <v>25800000</v>
      </c>
      <c r="E23" s="220"/>
      <c r="F23" s="221"/>
      <c r="G23" s="222">
        <f>AL16</f>
        <v>1566585390.77</v>
      </c>
      <c r="H23" s="223"/>
      <c r="I23" s="223"/>
      <c r="J23" s="223"/>
      <c r="K23" s="223"/>
      <c r="L23" s="223"/>
      <c r="M23" s="224"/>
      <c r="N23" s="219">
        <f>AL17</f>
        <v>3807721878.1999998</v>
      </c>
      <c r="O23" s="220"/>
      <c r="P23" s="220"/>
      <c r="Q23" s="220"/>
      <c r="R23" s="220"/>
      <c r="S23" s="221"/>
      <c r="T23" s="222">
        <f>AL18</f>
        <v>1990110896.8</v>
      </c>
      <c r="U23" s="223"/>
      <c r="V23" s="223"/>
      <c r="W23" s="223"/>
      <c r="X23" s="224"/>
      <c r="Z23" s="48"/>
      <c r="AA23" s="48"/>
    </row>
    <row r="24" spans="2:50" ht="18.95" customHeight="1">
      <c r="B24" s="143" t="s">
        <v>26</v>
      </c>
      <c r="C24" s="143"/>
      <c r="D24" s="219">
        <f>AI15</f>
        <v>98790000</v>
      </c>
      <c r="E24" s="220"/>
      <c r="F24" s="221"/>
      <c r="G24" s="222">
        <f>AI16</f>
        <v>2294354000</v>
      </c>
      <c r="H24" s="223"/>
      <c r="I24" s="223"/>
      <c r="J24" s="223"/>
      <c r="K24" s="223"/>
      <c r="L24" s="223"/>
      <c r="M24" s="224"/>
      <c r="N24" s="219">
        <f>AI17</f>
        <v>6048354000</v>
      </c>
      <c r="O24" s="220"/>
      <c r="P24" s="220"/>
      <c r="Q24" s="220"/>
      <c r="R24" s="220"/>
      <c r="S24" s="221"/>
      <c r="T24" s="222">
        <f>AI18</f>
        <v>96502000</v>
      </c>
      <c r="U24" s="223"/>
      <c r="V24" s="223"/>
      <c r="W24" s="223"/>
      <c r="X24" s="224"/>
      <c r="Y24" s="49"/>
    </row>
    <row r="25" spans="2:50" ht="19.7" customHeight="1">
      <c r="B25" s="108" t="s">
        <v>47</v>
      </c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10"/>
    </row>
    <row r="26" spans="2:50" ht="25.5">
      <c r="B26" s="55" t="s">
        <v>27</v>
      </c>
      <c r="C26" s="55" t="s">
        <v>28</v>
      </c>
      <c r="D26" s="55" t="s">
        <v>29</v>
      </c>
      <c r="E26" s="55" t="s">
        <v>30</v>
      </c>
      <c r="F26" s="27"/>
      <c r="G26" s="27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37"/>
      <c r="T26" s="137"/>
      <c r="U26" s="137"/>
      <c r="V26" s="137"/>
      <c r="W26" s="137"/>
      <c r="X26" s="133"/>
    </row>
    <row r="27" spans="2:50" ht="17.649999999999999" customHeight="1">
      <c r="B27" s="57" t="s">
        <v>31</v>
      </c>
      <c r="C27" s="193">
        <f>IF(ISERROR($D$23/$D$24),0,$D$23/$D$24)</f>
        <v>0.26116003644093533</v>
      </c>
      <c r="D27" s="193">
        <f>$E$18</f>
        <v>1</v>
      </c>
      <c r="E27" s="56">
        <f>$O$14</f>
        <v>1</v>
      </c>
      <c r="F27" s="28"/>
      <c r="G27" s="28"/>
      <c r="H27" s="112"/>
      <c r="I27" s="112"/>
      <c r="J27" s="100"/>
      <c r="K27" s="100"/>
      <c r="L27" s="5"/>
      <c r="M27" s="5"/>
      <c r="N27" s="112"/>
      <c r="O27" s="112"/>
      <c r="P27" s="112"/>
      <c r="Q27" s="112"/>
      <c r="R27" s="112"/>
      <c r="S27" s="138"/>
      <c r="T27" s="138"/>
      <c r="U27" s="138"/>
      <c r="V27" s="138"/>
      <c r="W27" s="138"/>
      <c r="X27" s="139"/>
    </row>
    <row r="28" spans="2:50" ht="17.649999999999999" customHeight="1">
      <c r="B28" s="57" t="s">
        <v>32</v>
      </c>
      <c r="C28" s="194"/>
      <c r="D28" s="194"/>
      <c r="E28" s="56">
        <f t="shared" ref="E28:E37" si="5">$O$14</f>
        <v>1</v>
      </c>
      <c r="F28" s="28"/>
      <c r="G28" s="28"/>
      <c r="H28" s="100"/>
      <c r="I28" s="100"/>
      <c r="J28" s="100"/>
      <c r="K28" s="100"/>
      <c r="L28" s="6"/>
      <c r="M28" s="5"/>
      <c r="N28" s="100"/>
      <c r="O28" s="100"/>
      <c r="P28" s="100"/>
      <c r="Q28" s="100"/>
      <c r="R28" s="100"/>
      <c r="S28" s="138"/>
      <c r="T28" s="138"/>
      <c r="U28" s="138"/>
      <c r="V28" s="138"/>
      <c r="W28" s="138"/>
      <c r="X28" s="139"/>
    </row>
    <row r="29" spans="2:50" ht="17.649999999999999" customHeight="1">
      <c r="B29" s="57" t="s">
        <v>33</v>
      </c>
      <c r="C29" s="195"/>
      <c r="D29" s="195"/>
      <c r="E29" s="56">
        <f t="shared" si="5"/>
        <v>1</v>
      </c>
      <c r="F29" s="28"/>
      <c r="G29" s="28"/>
      <c r="H29" s="100"/>
      <c r="I29" s="100"/>
      <c r="J29" s="100"/>
      <c r="K29" s="100"/>
      <c r="L29" s="6"/>
      <c r="M29" s="5"/>
      <c r="N29" s="100"/>
      <c r="O29" s="100"/>
      <c r="P29" s="100"/>
      <c r="Q29" s="100"/>
      <c r="R29" s="100"/>
      <c r="S29" s="138"/>
      <c r="T29" s="138"/>
      <c r="U29" s="138"/>
      <c r="V29" s="138"/>
      <c r="W29" s="138"/>
      <c r="X29" s="139"/>
    </row>
    <row r="30" spans="2:50" ht="17.649999999999999" customHeight="1" thickBot="1">
      <c r="B30" s="57" t="s">
        <v>34</v>
      </c>
      <c r="C30" s="193">
        <f>IF(ISERROR($G$23/$G$24),0,$G$23/$G$24)</f>
        <v>0.68280020902179872</v>
      </c>
      <c r="D30" s="193">
        <f t="shared" ref="D30:D36" si="6">$E$18</f>
        <v>1</v>
      </c>
      <c r="E30" s="56">
        <f t="shared" si="5"/>
        <v>1</v>
      </c>
      <c r="F30" s="28"/>
      <c r="G30" s="28"/>
      <c r="H30" s="100"/>
      <c r="I30" s="100"/>
      <c r="J30" s="100"/>
      <c r="K30" s="100"/>
      <c r="L30" s="6"/>
      <c r="M30" s="5"/>
      <c r="N30" s="100"/>
      <c r="O30" s="100"/>
      <c r="P30" s="100"/>
      <c r="Q30" s="100"/>
      <c r="R30" s="100"/>
      <c r="S30" s="138"/>
      <c r="T30" s="138"/>
      <c r="U30" s="138"/>
      <c r="V30" s="138"/>
      <c r="W30" s="138"/>
      <c r="X30" s="139"/>
      <c r="AW30" s="65">
        <v>622694563.97000003</v>
      </c>
      <c r="AX30" s="65">
        <v>622694563.97000003</v>
      </c>
    </row>
    <row r="31" spans="2:50" ht="17.649999999999999" customHeight="1" thickBot="1">
      <c r="B31" s="57" t="s">
        <v>35</v>
      </c>
      <c r="C31" s="194"/>
      <c r="D31" s="194"/>
      <c r="E31" s="56">
        <f t="shared" si="5"/>
        <v>1</v>
      </c>
      <c r="F31" s="28"/>
      <c r="G31" s="28"/>
      <c r="H31" s="100"/>
      <c r="I31" s="100"/>
      <c r="J31" s="100"/>
      <c r="K31" s="100"/>
      <c r="L31" s="6"/>
      <c r="M31" s="5"/>
      <c r="N31" s="100"/>
      <c r="O31" s="100"/>
      <c r="P31" s="100"/>
      <c r="Q31" s="100"/>
      <c r="R31" s="100"/>
      <c r="S31" s="138"/>
      <c r="T31" s="138"/>
      <c r="U31" s="138"/>
      <c r="V31" s="138"/>
      <c r="W31" s="138"/>
      <c r="X31" s="139"/>
      <c r="AW31" s="65">
        <v>831316448.87</v>
      </c>
      <c r="AX31" s="65">
        <v>831316448.87</v>
      </c>
    </row>
    <row r="32" spans="2:50" ht="17.649999999999999" customHeight="1" thickBot="1">
      <c r="B32" s="57" t="s">
        <v>36</v>
      </c>
      <c r="C32" s="195"/>
      <c r="D32" s="195"/>
      <c r="E32" s="56">
        <f t="shared" si="5"/>
        <v>1</v>
      </c>
      <c r="F32" s="28"/>
      <c r="G32" s="28"/>
      <c r="H32" s="100"/>
      <c r="I32" s="100"/>
      <c r="J32" s="100"/>
      <c r="K32" s="100"/>
      <c r="L32" s="6"/>
      <c r="M32" s="5"/>
      <c r="N32" s="100"/>
      <c r="O32" s="100"/>
      <c r="P32" s="100"/>
      <c r="Q32" s="100"/>
      <c r="R32" s="100"/>
      <c r="S32" s="138"/>
      <c r="T32" s="138"/>
      <c r="U32" s="138"/>
      <c r="V32" s="138"/>
      <c r="W32" s="138"/>
      <c r="X32" s="139"/>
      <c r="AW32" s="65">
        <v>31637064.289999999</v>
      </c>
      <c r="AX32" s="65">
        <v>31637064.289999999</v>
      </c>
    </row>
    <row r="33" spans="2:50" ht="17.649999999999999" customHeight="1" thickBot="1">
      <c r="B33" s="57" t="s">
        <v>37</v>
      </c>
      <c r="C33" s="193">
        <f>IF(ISERROR($N$23/$N$24),0,$N$23/$N$24)</f>
        <v>0.62954679540913117</v>
      </c>
      <c r="D33" s="193">
        <f t="shared" si="6"/>
        <v>1</v>
      </c>
      <c r="E33" s="56">
        <f t="shared" si="5"/>
        <v>1</v>
      </c>
      <c r="F33" s="28"/>
      <c r="G33" s="28"/>
      <c r="H33" s="100"/>
      <c r="I33" s="100"/>
      <c r="J33" s="100"/>
      <c r="K33" s="100"/>
      <c r="L33" s="6"/>
      <c r="M33" s="5"/>
      <c r="N33" s="100"/>
      <c r="O33" s="100"/>
      <c r="P33" s="100"/>
      <c r="Q33" s="100"/>
      <c r="R33" s="100"/>
      <c r="S33" s="138"/>
      <c r="T33" s="138"/>
      <c r="U33" s="138"/>
      <c r="V33" s="138"/>
      <c r="W33" s="138"/>
      <c r="X33" s="139"/>
      <c r="AW33" s="65">
        <v>42237313.640000001</v>
      </c>
      <c r="AX33" s="65">
        <v>42237313.640000001</v>
      </c>
    </row>
    <row r="34" spans="2:50" ht="17.649999999999999" customHeight="1">
      <c r="B34" s="57" t="s">
        <v>38</v>
      </c>
      <c r="C34" s="194"/>
      <c r="D34" s="194"/>
      <c r="E34" s="56">
        <f t="shared" si="5"/>
        <v>1</v>
      </c>
      <c r="F34" s="28"/>
      <c r="G34" s="28"/>
      <c r="H34" s="100"/>
      <c r="I34" s="100"/>
      <c r="J34" s="100"/>
      <c r="K34" s="100"/>
      <c r="L34" s="6"/>
      <c r="M34" s="5"/>
      <c r="N34" s="100"/>
      <c r="O34" s="100"/>
      <c r="P34" s="100"/>
      <c r="Q34" s="100"/>
      <c r="R34" s="100"/>
      <c r="S34" s="138"/>
      <c r="T34" s="138"/>
      <c r="U34" s="138"/>
      <c r="V34" s="138"/>
      <c r="W34" s="138"/>
      <c r="X34" s="139"/>
      <c r="AW34" s="63">
        <f>SUM(AW30:AW33)</f>
        <v>1527885390.7700002</v>
      </c>
      <c r="AX34" s="63">
        <f>SUM(AX30:AX33)</f>
        <v>1527885390.7700002</v>
      </c>
    </row>
    <row r="35" spans="2:50" ht="17.649999999999999" customHeight="1">
      <c r="B35" s="57" t="s">
        <v>39</v>
      </c>
      <c r="C35" s="195"/>
      <c r="D35" s="195"/>
      <c r="E35" s="56">
        <f t="shared" si="5"/>
        <v>1</v>
      </c>
      <c r="F35" s="28"/>
      <c r="G35" s="28"/>
      <c r="H35" s="100"/>
      <c r="I35" s="100"/>
      <c r="J35" s="100"/>
      <c r="K35" s="100"/>
      <c r="L35" s="6"/>
      <c r="M35" s="5"/>
      <c r="N35" s="100"/>
      <c r="O35" s="100"/>
      <c r="P35" s="100"/>
      <c r="Q35" s="100"/>
      <c r="R35" s="100"/>
      <c r="S35" s="138"/>
      <c r="T35" s="138"/>
      <c r="U35" s="138"/>
      <c r="V35" s="138"/>
      <c r="W35" s="138"/>
      <c r="X35" s="139"/>
    </row>
    <row r="36" spans="2:50" ht="17.649999999999999" customHeight="1">
      <c r="B36" s="57" t="s">
        <v>40</v>
      </c>
      <c r="C36" s="193">
        <f>IF(ISERROR($T$23/$T$24),0,$T$23/$T$24)</f>
        <v>20.622483438685208</v>
      </c>
      <c r="D36" s="193">
        <f t="shared" si="6"/>
        <v>1</v>
      </c>
      <c r="E36" s="56">
        <f t="shared" si="5"/>
        <v>1</v>
      </c>
      <c r="F36" s="28"/>
      <c r="G36" s="28"/>
      <c r="H36" s="100"/>
      <c r="I36" s="100"/>
      <c r="J36" s="100"/>
      <c r="K36" s="100"/>
      <c r="L36" s="6"/>
      <c r="M36" s="5"/>
      <c r="N36" s="100"/>
      <c r="O36" s="100"/>
      <c r="P36" s="100"/>
      <c r="Q36" s="100"/>
      <c r="R36" s="100"/>
      <c r="S36" s="138"/>
      <c r="T36" s="138"/>
      <c r="U36" s="138"/>
      <c r="V36" s="138"/>
      <c r="W36" s="138"/>
      <c r="X36" s="139"/>
    </row>
    <row r="37" spans="2:50" ht="17.649999999999999" customHeight="1">
      <c r="B37" s="57" t="s">
        <v>41</v>
      </c>
      <c r="C37" s="194"/>
      <c r="D37" s="194"/>
      <c r="E37" s="56">
        <f t="shared" si="5"/>
        <v>1</v>
      </c>
      <c r="F37" s="28"/>
      <c r="G37" s="28"/>
      <c r="H37" s="100"/>
      <c r="I37" s="100"/>
      <c r="J37" s="100"/>
      <c r="K37" s="100"/>
      <c r="L37" s="6"/>
      <c r="M37" s="5"/>
      <c r="N37" s="100"/>
      <c r="O37" s="100"/>
      <c r="P37" s="100"/>
      <c r="Q37" s="100"/>
      <c r="R37" s="100"/>
      <c r="S37" s="138"/>
      <c r="T37" s="138"/>
      <c r="U37" s="138"/>
      <c r="V37" s="138"/>
      <c r="W37" s="138"/>
      <c r="X37" s="139"/>
    </row>
    <row r="38" spans="2:50" ht="17.649999999999999" customHeight="1">
      <c r="B38" s="57" t="s">
        <v>42</v>
      </c>
      <c r="C38" s="195"/>
      <c r="D38" s="195"/>
      <c r="E38" s="56">
        <v>0</v>
      </c>
      <c r="F38" s="29"/>
      <c r="G38" s="29"/>
      <c r="H38" s="130"/>
      <c r="I38" s="130"/>
      <c r="J38" s="130"/>
      <c r="K38" s="130"/>
      <c r="L38" s="7"/>
      <c r="M38" s="8"/>
      <c r="N38" s="130"/>
      <c r="O38" s="130"/>
      <c r="P38" s="130"/>
      <c r="Q38" s="130"/>
      <c r="R38" s="130"/>
      <c r="S38" s="140"/>
      <c r="T38" s="140"/>
      <c r="U38" s="140"/>
      <c r="V38" s="140"/>
      <c r="W38" s="140"/>
      <c r="X38" s="141"/>
    </row>
    <row r="39" spans="2:50" ht="8.4499999999999993" customHeight="1">
      <c r="B39" s="30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31"/>
    </row>
    <row r="40" spans="2:50" ht="15.75" customHeight="1">
      <c r="B40" s="134" t="s">
        <v>50</v>
      </c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6"/>
    </row>
    <row r="41" spans="2:50" ht="33" customHeight="1"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50"/>
      <c r="Z41" s="51"/>
      <c r="AA41" s="51"/>
    </row>
    <row r="42" spans="2:50" ht="10.5" customHeight="1">
      <c r="B42" s="132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33"/>
      <c r="Y42" s="52"/>
      <c r="Z42" s="53"/>
      <c r="AA42" s="54"/>
    </row>
    <row r="43" spans="2:50" ht="18" customHeight="1">
      <c r="B43" s="124" t="s">
        <v>43</v>
      </c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6"/>
      <c r="Y43" s="52"/>
      <c r="Z43" s="53"/>
      <c r="AA43" s="54"/>
    </row>
    <row r="44" spans="2:50" ht="32.25" customHeight="1">
      <c r="B44" s="127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9"/>
      <c r="Y44" s="52"/>
      <c r="Z44" s="53"/>
      <c r="AA44" s="54"/>
    </row>
    <row r="45" spans="2:50" ht="8.4499999999999993" customHeight="1">
      <c r="B45" s="30"/>
      <c r="C45" s="27"/>
      <c r="D45" s="27"/>
      <c r="E45" s="27"/>
      <c r="F45" s="27"/>
      <c r="G45" s="111"/>
      <c r="H45" s="111"/>
      <c r="I45" s="111"/>
      <c r="J45" s="111"/>
      <c r="K45" s="111"/>
      <c r="L45" s="11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31"/>
      <c r="Y45" s="52"/>
      <c r="Z45" s="53"/>
      <c r="AA45" s="54"/>
    </row>
    <row r="46" spans="2:50" ht="12.75">
      <c r="B46" s="113" t="s">
        <v>44</v>
      </c>
      <c r="C46" s="114"/>
      <c r="D46" s="114"/>
      <c r="E46" s="114"/>
      <c r="F46" s="114"/>
      <c r="G46" s="114"/>
      <c r="H46" s="114"/>
      <c r="I46" s="28"/>
      <c r="J46" s="13" t="s">
        <v>45</v>
      </c>
      <c r="K46" s="28"/>
      <c r="L46" s="115" t="s">
        <v>153</v>
      </c>
      <c r="M46" s="116"/>
      <c r="N46" s="28"/>
      <c r="O46" s="5" t="s">
        <v>46</v>
      </c>
      <c r="P46" s="28"/>
      <c r="Q46" s="117"/>
      <c r="R46" s="118"/>
      <c r="S46" s="28"/>
      <c r="T46" s="28"/>
      <c r="U46" s="28"/>
      <c r="V46" s="28"/>
      <c r="W46" s="28"/>
      <c r="X46" s="33"/>
      <c r="Y46" s="52"/>
      <c r="Z46" s="53"/>
      <c r="AA46" s="54"/>
    </row>
    <row r="47" spans="2:50" ht="8.4499999999999993" customHeight="1">
      <c r="B47" s="34"/>
      <c r="C47" s="28"/>
      <c r="D47" s="28"/>
      <c r="E47" s="28"/>
      <c r="F47" s="28"/>
      <c r="G47" s="28"/>
      <c r="H47" s="28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20"/>
      <c r="Y47" s="52"/>
      <c r="Z47" s="53"/>
      <c r="AA47" s="54"/>
    </row>
    <row r="48" spans="2:50" ht="35.25" customHeight="1">
      <c r="B48" s="121" t="s">
        <v>57</v>
      </c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3"/>
      <c r="Y48" s="52"/>
      <c r="Z48" s="53"/>
      <c r="AA48" s="54"/>
    </row>
    <row r="49" spans="2:27" ht="8.4499999999999993" customHeight="1">
      <c r="B49" s="14"/>
      <c r="C49" s="29"/>
      <c r="D49" s="29"/>
      <c r="E49" s="29"/>
      <c r="F49" s="29"/>
      <c r="G49" s="15"/>
      <c r="H49" s="29"/>
      <c r="I49" s="16"/>
      <c r="J49" s="35"/>
      <c r="K49" s="7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36"/>
      <c r="Y49" s="52"/>
      <c r="Z49" s="53"/>
      <c r="AA49" s="54"/>
    </row>
    <row r="50" spans="2:27" ht="13.5" customHeight="1"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52"/>
      <c r="Z50" s="53"/>
      <c r="AA50" s="54"/>
    </row>
  </sheetData>
  <sheetProtection selectLockedCells="1" selectUnlockedCells="1"/>
  <mergeCells count="206">
    <mergeCell ref="C27:C29"/>
    <mergeCell ref="D27:D29"/>
    <mergeCell ref="C30:C32"/>
    <mergeCell ref="D30:D32"/>
    <mergeCell ref="C33:C35"/>
    <mergeCell ref="D33:D35"/>
    <mergeCell ref="W5:X5"/>
    <mergeCell ref="AB5:AC6"/>
    <mergeCell ref="AD5:AH6"/>
    <mergeCell ref="B11:X11"/>
    <mergeCell ref="AB11:AC14"/>
    <mergeCell ref="AD11:AH11"/>
    <mergeCell ref="B14:F14"/>
    <mergeCell ref="G14:J14"/>
    <mergeCell ref="K14:N14"/>
    <mergeCell ref="O14:R14"/>
    <mergeCell ref="S14:U14"/>
    <mergeCell ref="V14:X14"/>
    <mergeCell ref="AD14:AH14"/>
    <mergeCell ref="T22:U22"/>
    <mergeCell ref="V22:W22"/>
    <mergeCell ref="AD22:AH22"/>
    <mergeCell ref="B24:C24"/>
    <mergeCell ref="B23:C23"/>
    <mergeCell ref="AI5:AK6"/>
    <mergeCell ref="AL5:AO6"/>
    <mergeCell ref="AP5:AQ6"/>
    <mergeCell ref="B6:X6"/>
    <mergeCell ref="B1:T1"/>
    <mergeCell ref="U1:X4"/>
    <mergeCell ref="B2:T4"/>
    <mergeCell ref="C5:D5"/>
    <mergeCell ref="E5:G5"/>
    <mergeCell ref="H5:J5"/>
    <mergeCell ref="K5:N5"/>
    <mergeCell ref="O5:R5"/>
    <mergeCell ref="S5:V5"/>
    <mergeCell ref="AB3:AR4"/>
    <mergeCell ref="AR5:AR6"/>
    <mergeCell ref="AB1:AR1"/>
    <mergeCell ref="AI7:AK10"/>
    <mergeCell ref="AL7:AO10"/>
    <mergeCell ref="AP7:AQ10"/>
    <mergeCell ref="B12:F13"/>
    <mergeCell ref="G12:J13"/>
    <mergeCell ref="K12:N13"/>
    <mergeCell ref="O12:X12"/>
    <mergeCell ref="AD12:AH12"/>
    <mergeCell ref="O13:R13"/>
    <mergeCell ref="S13:U13"/>
    <mergeCell ref="V13:X13"/>
    <mergeCell ref="AD13:AH13"/>
    <mergeCell ref="AI11:AK14"/>
    <mergeCell ref="AL11:AO14"/>
    <mergeCell ref="AP11:AQ14"/>
    <mergeCell ref="AD8:AH8"/>
    <mergeCell ref="B9:X9"/>
    <mergeCell ref="AD9:AH9"/>
    <mergeCell ref="B7:F8"/>
    <mergeCell ref="G7:X8"/>
    <mergeCell ref="AB7:AC10"/>
    <mergeCell ref="AD7:AH7"/>
    <mergeCell ref="B10:X10"/>
    <mergeCell ref="AD10:AH10"/>
    <mergeCell ref="B15:X15"/>
    <mergeCell ref="AB15:AC18"/>
    <mergeCell ref="AD15:AH15"/>
    <mergeCell ref="AI15:AK15"/>
    <mergeCell ref="AL15:AO15"/>
    <mergeCell ref="AP15:AQ15"/>
    <mergeCell ref="B16:B17"/>
    <mergeCell ref="C16:D17"/>
    <mergeCell ref="AP16:AQ16"/>
    <mergeCell ref="M17:Q17"/>
    <mergeCell ref="R17:U17"/>
    <mergeCell ref="V17:X17"/>
    <mergeCell ref="AD17:AH17"/>
    <mergeCell ref="AI17:AK17"/>
    <mergeCell ref="AL17:AO17"/>
    <mergeCell ref="AP17:AQ17"/>
    <mergeCell ref="E16:F17"/>
    <mergeCell ref="G16:L17"/>
    <mergeCell ref="M16:X16"/>
    <mergeCell ref="AD16:AH16"/>
    <mergeCell ref="AI16:AK16"/>
    <mergeCell ref="AL16:AO16"/>
    <mergeCell ref="AP19:AQ19"/>
    <mergeCell ref="B20:L20"/>
    <mergeCell ref="M20:X20"/>
    <mergeCell ref="AD20:AH20"/>
    <mergeCell ref="AI20:AK20"/>
    <mergeCell ref="AL20:AO20"/>
    <mergeCell ref="AP20:AQ20"/>
    <mergeCell ref="AD18:AH18"/>
    <mergeCell ref="AI18:AK18"/>
    <mergeCell ref="AL18:AO18"/>
    <mergeCell ref="AP18:AQ18"/>
    <mergeCell ref="B19:L19"/>
    <mergeCell ref="M19:X19"/>
    <mergeCell ref="AB19:AC22"/>
    <mergeCell ref="AD19:AH19"/>
    <mergeCell ref="AI19:AK19"/>
    <mergeCell ref="AL19:AO19"/>
    <mergeCell ref="C18:D18"/>
    <mergeCell ref="E18:F18"/>
    <mergeCell ref="G18:L18"/>
    <mergeCell ref="M18:Q18"/>
    <mergeCell ref="R18:U18"/>
    <mergeCell ref="V18:X18"/>
    <mergeCell ref="AI22:AK22"/>
    <mergeCell ref="AL22:AO22"/>
    <mergeCell ref="AP22:AQ22"/>
    <mergeCell ref="B21:X21"/>
    <mergeCell ref="AD21:AH21"/>
    <mergeCell ref="AI21:AK21"/>
    <mergeCell ref="AL21:AO21"/>
    <mergeCell ref="AP21:AQ21"/>
    <mergeCell ref="B22:C22"/>
    <mergeCell ref="G22:I22"/>
    <mergeCell ref="K22:M22"/>
    <mergeCell ref="O22:P22"/>
    <mergeCell ref="Q22:S22"/>
    <mergeCell ref="D23:F23"/>
    <mergeCell ref="G23:M23"/>
    <mergeCell ref="N23:S23"/>
    <mergeCell ref="T23:X23"/>
    <mergeCell ref="D24:F24"/>
    <mergeCell ref="G24:M24"/>
    <mergeCell ref="N24:S24"/>
    <mergeCell ref="T24:X24"/>
    <mergeCell ref="B25:X25"/>
    <mergeCell ref="H26:I27"/>
    <mergeCell ref="J26:M26"/>
    <mergeCell ref="N26:O27"/>
    <mergeCell ref="P26:R27"/>
    <mergeCell ref="S26:X26"/>
    <mergeCell ref="J27:K27"/>
    <mergeCell ref="S27:X38"/>
    <mergeCell ref="H28:I28"/>
    <mergeCell ref="J28:K28"/>
    <mergeCell ref="H30:I30"/>
    <mergeCell ref="J30:K30"/>
    <mergeCell ref="N30:O30"/>
    <mergeCell ref="P30:R30"/>
    <mergeCell ref="H31:I31"/>
    <mergeCell ref="J31:K31"/>
    <mergeCell ref="N31:O31"/>
    <mergeCell ref="P31:R31"/>
    <mergeCell ref="N28:O28"/>
    <mergeCell ref="P28:R28"/>
    <mergeCell ref="H29:I29"/>
    <mergeCell ref="J29:K29"/>
    <mergeCell ref="N29:O29"/>
    <mergeCell ref="P29:R29"/>
    <mergeCell ref="P35:R35"/>
    <mergeCell ref="P33:R33"/>
    <mergeCell ref="G50:H50"/>
    <mergeCell ref="I50:X50"/>
    <mergeCell ref="B42:X42"/>
    <mergeCell ref="B43:X43"/>
    <mergeCell ref="B44:X44"/>
    <mergeCell ref="G45:H45"/>
    <mergeCell ref="I45:J45"/>
    <mergeCell ref="K45:L45"/>
    <mergeCell ref="H38:I38"/>
    <mergeCell ref="J38:K38"/>
    <mergeCell ref="N38:O38"/>
    <mergeCell ref="P38:R38"/>
    <mergeCell ref="B40:X40"/>
    <mergeCell ref="B41:X41"/>
    <mergeCell ref="C36:C38"/>
    <mergeCell ref="D36:D38"/>
    <mergeCell ref="I47:X47"/>
    <mergeCell ref="B48:X48"/>
    <mergeCell ref="H36:I36"/>
    <mergeCell ref="J36:K36"/>
    <mergeCell ref="N36:O36"/>
    <mergeCell ref="P36:R36"/>
    <mergeCell ref="H37:I37"/>
    <mergeCell ref="J37:K37"/>
    <mergeCell ref="N37:O37"/>
    <mergeCell ref="P37:R37"/>
    <mergeCell ref="AV15:AV17"/>
    <mergeCell ref="AW15:AW17"/>
    <mergeCell ref="AX15:AX17"/>
    <mergeCell ref="AR7:AR10"/>
    <mergeCell ref="AR11:AR14"/>
    <mergeCell ref="AR15:AR18"/>
    <mergeCell ref="AR19:AR22"/>
    <mergeCell ref="B46:H46"/>
    <mergeCell ref="L46:M46"/>
    <mergeCell ref="Q46:R46"/>
    <mergeCell ref="H34:I34"/>
    <mergeCell ref="J34:K34"/>
    <mergeCell ref="N34:O34"/>
    <mergeCell ref="P34:R34"/>
    <mergeCell ref="H35:I35"/>
    <mergeCell ref="J35:K35"/>
    <mergeCell ref="N35:O35"/>
    <mergeCell ref="H32:I32"/>
    <mergeCell ref="J32:K32"/>
    <mergeCell ref="N32:O32"/>
    <mergeCell ref="P32:R32"/>
    <mergeCell ref="H33:I33"/>
    <mergeCell ref="J33:K33"/>
    <mergeCell ref="N33:O33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Hoja1!$A$3:$A$24</xm:f>
          </x14:formula1>
          <xm:sqref>G7:X8</xm:sqref>
        </x14:dataValidation>
        <x14:dataValidation type="list" allowBlank="1" showInputMessage="1" showErrorMessage="1">
          <x14:formula1>
            <xm:f>Hoja1!$F$3:$F$8</xm:f>
          </x14:formula1>
          <xm:sqref>C18:D18</xm:sqref>
        </x14:dataValidation>
        <x14:dataValidation type="list" allowBlank="1" showInputMessage="1" showErrorMessage="1">
          <x14:formula1>
            <xm:f>Hoja1!$D$3:$D$13</xm:f>
          </x14:formula1>
          <xm:sqref>G14:J14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5">
    <tabColor theme="8"/>
    <pageSetUpPr fitToPage="1"/>
  </sheetPr>
  <dimension ref="B1:AU50"/>
  <sheetViews>
    <sheetView topLeftCell="B4" zoomScale="80" zoomScaleNormal="80" zoomScaleSheetLayoutView="100" workbookViewId="0">
      <selection activeCell="AS24" sqref="AS24"/>
    </sheetView>
  </sheetViews>
  <sheetFormatPr baseColWidth="10" defaultColWidth="4.625" defaultRowHeight="13.5" customHeight="1"/>
  <cols>
    <col min="1" max="1" width="1" style="23" customWidth="1"/>
    <col min="2" max="2" width="9.875" style="23" customWidth="1"/>
    <col min="3" max="3" width="8.5" style="23" customWidth="1"/>
    <col min="4" max="4" width="8.25" style="23" customWidth="1"/>
    <col min="5" max="5" width="8.125" style="23" customWidth="1"/>
    <col min="6" max="6" width="6.625" style="23" customWidth="1"/>
    <col min="7" max="7" width="3.5" style="23" customWidth="1"/>
    <col min="8" max="8" width="2.375" style="23" customWidth="1"/>
    <col min="9" max="9" width="2" style="23" customWidth="1"/>
    <col min="10" max="10" width="7.25" style="23" customWidth="1"/>
    <col min="11" max="11" width="1.75" style="23" customWidth="1"/>
    <col min="12" max="12" width="2.125" style="23" customWidth="1"/>
    <col min="13" max="13" width="2.375" style="23" customWidth="1"/>
    <col min="14" max="14" width="6.125" style="23" customWidth="1"/>
    <col min="15" max="15" width="4.5" style="23" customWidth="1"/>
    <col min="16" max="16" width="2" style="23" customWidth="1"/>
    <col min="17" max="17" width="1.5" style="23" customWidth="1"/>
    <col min="18" max="18" width="3.75" style="23" customWidth="1"/>
    <col min="19" max="19" width="5.375" style="23" customWidth="1"/>
    <col min="20" max="20" width="3.875" style="23" customWidth="1"/>
    <col min="21" max="21" width="4.375" style="23" customWidth="1"/>
    <col min="22" max="22" width="5.875" style="23" customWidth="1"/>
    <col min="23" max="23" width="5.75" style="23" customWidth="1"/>
    <col min="24" max="24" width="6.25" style="23" customWidth="1"/>
    <col min="25" max="25" width="1.375" style="41" customWidth="1"/>
    <col min="26" max="26" width="3.25" style="42" customWidth="1"/>
    <col min="27" max="27" width="3.75" style="42" customWidth="1"/>
    <col min="28" max="43" width="4.625" style="42"/>
    <col min="44" max="44" width="8.5" style="23" customWidth="1"/>
    <col min="45" max="45" width="4.625" style="23"/>
    <col min="46" max="46" width="22.25" style="23" customWidth="1"/>
    <col min="47" max="47" width="12.375" style="23" customWidth="1"/>
    <col min="48" max="16384" width="4.625" style="23"/>
  </cols>
  <sheetData>
    <row r="1" spans="2:47" ht="20.25" customHeight="1">
      <c r="B1" s="79" t="s">
        <v>72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1"/>
      <c r="U1" s="91"/>
      <c r="V1" s="92"/>
      <c r="W1" s="92"/>
      <c r="X1" s="93"/>
      <c r="AB1" s="177" t="s">
        <v>173</v>
      </c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</row>
    <row r="2" spans="2:47" ht="13.5" customHeight="1">
      <c r="B2" s="82" t="s">
        <v>75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4"/>
      <c r="U2" s="94"/>
      <c r="V2" s="95"/>
      <c r="W2" s="95"/>
      <c r="X2" s="96"/>
    </row>
    <row r="3" spans="2:47" ht="13.5" customHeight="1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7"/>
      <c r="U3" s="94"/>
      <c r="V3" s="95"/>
      <c r="W3" s="95"/>
      <c r="X3" s="96"/>
      <c r="AB3" s="183" t="s">
        <v>150</v>
      </c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</row>
    <row r="4" spans="2:47" ht="13.5" customHeight="1">
      <c r="B4" s="88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90"/>
      <c r="U4" s="97"/>
      <c r="V4" s="98"/>
      <c r="W4" s="98"/>
      <c r="X4" s="99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</row>
    <row r="5" spans="2:47" s="38" customFormat="1" ht="14.25" customHeight="1">
      <c r="B5" s="39" t="s">
        <v>0</v>
      </c>
      <c r="C5" s="71" t="s">
        <v>126</v>
      </c>
      <c r="D5" s="71"/>
      <c r="E5" s="72" t="s">
        <v>1</v>
      </c>
      <c r="F5" s="72"/>
      <c r="G5" s="72"/>
      <c r="H5" s="73" t="s">
        <v>118</v>
      </c>
      <c r="I5" s="73"/>
      <c r="J5" s="73"/>
      <c r="K5" s="72" t="s">
        <v>2</v>
      </c>
      <c r="L5" s="72"/>
      <c r="M5" s="72"/>
      <c r="N5" s="72"/>
      <c r="O5" s="71" t="s">
        <v>119</v>
      </c>
      <c r="P5" s="71"/>
      <c r="Q5" s="71"/>
      <c r="R5" s="71"/>
      <c r="S5" s="74" t="s">
        <v>3</v>
      </c>
      <c r="T5" s="75"/>
      <c r="U5" s="75"/>
      <c r="V5" s="76"/>
      <c r="W5" s="77" t="s">
        <v>120</v>
      </c>
      <c r="X5" s="78"/>
      <c r="Y5" s="43"/>
      <c r="Z5" s="44"/>
      <c r="AA5" s="44"/>
      <c r="AB5" s="182" t="s">
        <v>143</v>
      </c>
      <c r="AC5" s="182"/>
      <c r="AD5" s="182" t="s">
        <v>144</v>
      </c>
      <c r="AE5" s="182"/>
      <c r="AF5" s="182"/>
      <c r="AG5" s="182"/>
      <c r="AH5" s="182"/>
      <c r="AI5" s="182" t="s">
        <v>145</v>
      </c>
      <c r="AJ5" s="182"/>
      <c r="AK5" s="182"/>
      <c r="AL5" s="182" t="s">
        <v>146</v>
      </c>
      <c r="AM5" s="182"/>
      <c r="AN5" s="182"/>
      <c r="AO5" s="182"/>
      <c r="AP5" s="183" t="s">
        <v>147</v>
      </c>
      <c r="AQ5" s="183"/>
      <c r="AR5" s="185" t="s">
        <v>148</v>
      </c>
    </row>
    <row r="6" spans="2:47" ht="9" customHeight="1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3"/>
      <c r="AQ6" s="183"/>
      <c r="AR6" s="185"/>
    </row>
    <row r="7" spans="2:47" ht="14.25" customHeight="1">
      <c r="B7" s="155" t="s">
        <v>76</v>
      </c>
      <c r="C7" s="156"/>
      <c r="D7" s="156"/>
      <c r="E7" s="156"/>
      <c r="F7" s="157"/>
      <c r="G7" s="161" t="s">
        <v>85</v>
      </c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3"/>
      <c r="AB7" s="184">
        <v>2019</v>
      </c>
      <c r="AC7" s="184"/>
      <c r="AD7" s="187" t="s">
        <v>127</v>
      </c>
      <c r="AE7" s="187"/>
      <c r="AF7" s="187"/>
      <c r="AG7" s="187"/>
      <c r="AH7" s="187"/>
      <c r="AI7" s="255">
        <v>11</v>
      </c>
      <c r="AJ7" s="256"/>
      <c r="AK7" s="257"/>
      <c r="AL7" s="255">
        <v>11</v>
      </c>
      <c r="AM7" s="256"/>
      <c r="AN7" s="256"/>
      <c r="AO7" s="257"/>
      <c r="AP7" s="196">
        <f t="shared" ref="AP7" si="0">AL7/AI7</f>
        <v>1</v>
      </c>
      <c r="AQ7" s="197"/>
      <c r="AR7" s="178">
        <f>+AP7</f>
        <v>1</v>
      </c>
    </row>
    <row r="8" spans="2:47" ht="14.25" customHeight="1">
      <c r="B8" s="158"/>
      <c r="C8" s="159"/>
      <c r="D8" s="159"/>
      <c r="E8" s="159"/>
      <c r="F8" s="160"/>
      <c r="G8" s="164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6"/>
      <c r="AB8" s="184"/>
      <c r="AC8" s="184"/>
      <c r="AD8" s="187" t="s">
        <v>128</v>
      </c>
      <c r="AE8" s="187"/>
      <c r="AF8" s="187"/>
      <c r="AG8" s="187"/>
      <c r="AH8" s="187"/>
      <c r="AI8" s="258"/>
      <c r="AJ8" s="259"/>
      <c r="AK8" s="260"/>
      <c r="AL8" s="258"/>
      <c r="AM8" s="259"/>
      <c r="AN8" s="259"/>
      <c r="AO8" s="260"/>
      <c r="AP8" s="198"/>
      <c r="AQ8" s="199"/>
      <c r="AR8" s="178"/>
    </row>
    <row r="9" spans="2:47" ht="19.149999999999999" customHeight="1">
      <c r="B9" s="108" t="s">
        <v>49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10"/>
      <c r="AB9" s="184"/>
      <c r="AC9" s="184"/>
      <c r="AD9" s="187" t="s">
        <v>129</v>
      </c>
      <c r="AE9" s="187"/>
      <c r="AF9" s="187"/>
      <c r="AG9" s="187"/>
      <c r="AH9" s="187"/>
      <c r="AI9" s="258"/>
      <c r="AJ9" s="259"/>
      <c r="AK9" s="260"/>
      <c r="AL9" s="258"/>
      <c r="AM9" s="259"/>
      <c r="AN9" s="259"/>
      <c r="AO9" s="260"/>
      <c r="AP9" s="198"/>
      <c r="AQ9" s="199"/>
      <c r="AR9" s="178"/>
    </row>
    <row r="10" spans="2:47" ht="15" customHeight="1">
      <c r="B10" s="148" t="s">
        <v>4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AB10" s="184"/>
      <c r="AC10" s="184"/>
      <c r="AD10" s="187" t="s">
        <v>130</v>
      </c>
      <c r="AE10" s="187"/>
      <c r="AF10" s="187"/>
      <c r="AG10" s="187"/>
      <c r="AH10" s="187"/>
      <c r="AI10" s="261"/>
      <c r="AJ10" s="262"/>
      <c r="AK10" s="263"/>
      <c r="AL10" s="261"/>
      <c r="AM10" s="262"/>
      <c r="AN10" s="262"/>
      <c r="AO10" s="263"/>
      <c r="AP10" s="200"/>
      <c r="AQ10" s="201"/>
      <c r="AR10" s="178"/>
    </row>
    <row r="11" spans="2:47" ht="38.25" customHeight="1">
      <c r="B11" s="150" t="s">
        <v>156</v>
      </c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AB11" s="186">
        <v>2020</v>
      </c>
      <c r="AC11" s="186"/>
      <c r="AD11" s="188" t="s">
        <v>131</v>
      </c>
      <c r="AE11" s="188"/>
      <c r="AF11" s="188"/>
      <c r="AG11" s="188"/>
      <c r="AH11" s="188"/>
      <c r="AI11" s="264">
        <v>15</v>
      </c>
      <c r="AJ11" s="265"/>
      <c r="AK11" s="266"/>
      <c r="AL11" s="264">
        <v>15</v>
      </c>
      <c r="AM11" s="265"/>
      <c r="AN11" s="265"/>
      <c r="AO11" s="266"/>
      <c r="AP11" s="202">
        <f>AL11/AI11</f>
        <v>1</v>
      </c>
      <c r="AQ11" s="203"/>
      <c r="AR11" s="179">
        <f>SUM(AP11:AQ14)</f>
        <v>1</v>
      </c>
    </row>
    <row r="12" spans="2:47" ht="12.75">
      <c r="B12" s="167" t="s">
        <v>56</v>
      </c>
      <c r="C12" s="168"/>
      <c r="D12" s="168"/>
      <c r="E12" s="168"/>
      <c r="F12" s="169"/>
      <c r="G12" s="167" t="s">
        <v>48</v>
      </c>
      <c r="H12" s="168"/>
      <c r="I12" s="168"/>
      <c r="J12" s="169"/>
      <c r="K12" s="167" t="s">
        <v>5</v>
      </c>
      <c r="L12" s="168"/>
      <c r="M12" s="168"/>
      <c r="N12" s="169"/>
      <c r="O12" s="148" t="s">
        <v>6</v>
      </c>
      <c r="P12" s="149"/>
      <c r="Q12" s="149"/>
      <c r="R12" s="149"/>
      <c r="S12" s="149"/>
      <c r="T12" s="149"/>
      <c r="U12" s="149"/>
      <c r="V12" s="149"/>
      <c r="W12" s="149"/>
      <c r="X12" s="152"/>
      <c r="Y12" s="45"/>
      <c r="Z12" s="46"/>
      <c r="AA12" s="46"/>
      <c r="AB12" s="186"/>
      <c r="AC12" s="186"/>
      <c r="AD12" s="188" t="s">
        <v>132</v>
      </c>
      <c r="AE12" s="188"/>
      <c r="AF12" s="188"/>
      <c r="AG12" s="188"/>
      <c r="AH12" s="188"/>
      <c r="AI12" s="267"/>
      <c r="AJ12" s="268"/>
      <c r="AK12" s="269"/>
      <c r="AL12" s="267"/>
      <c r="AM12" s="268"/>
      <c r="AN12" s="268"/>
      <c r="AO12" s="269"/>
      <c r="AP12" s="204"/>
      <c r="AQ12" s="205"/>
      <c r="AR12" s="179"/>
    </row>
    <row r="13" spans="2:47" ht="25.5" customHeight="1">
      <c r="B13" s="170"/>
      <c r="C13" s="171"/>
      <c r="D13" s="171"/>
      <c r="E13" s="171"/>
      <c r="F13" s="172"/>
      <c r="G13" s="170"/>
      <c r="H13" s="171"/>
      <c r="I13" s="171"/>
      <c r="J13" s="172"/>
      <c r="K13" s="170"/>
      <c r="L13" s="171"/>
      <c r="M13" s="171"/>
      <c r="N13" s="172"/>
      <c r="O13" s="148" t="s">
        <v>55</v>
      </c>
      <c r="P13" s="149"/>
      <c r="Q13" s="149"/>
      <c r="R13" s="152"/>
      <c r="S13" s="148" t="s">
        <v>54</v>
      </c>
      <c r="T13" s="149"/>
      <c r="U13" s="152"/>
      <c r="V13" s="148" t="s">
        <v>53</v>
      </c>
      <c r="W13" s="149"/>
      <c r="X13" s="152"/>
      <c r="Y13" s="45"/>
      <c r="Z13" s="46"/>
      <c r="AA13" s="46"/>
      <c r="AB13" s="186"/>
      <c r="AC13" s="186"/>
      <c r="AD13" s="188" t="s">
        <v>133</v>
      </c>
      <c r="AE13" s="188"/>
      <c r="AF13" s="188"/>
      <c r="AG13" s="188"/>
      <c r="AH13" s="188"/>
      <c r="AI13" s="267"/>
      <c r="AJ13" s="268"/>
      <c r="AK13" s="269"/>
      <c r="AL13" s="267"/>
      <c r="AM13" s="268"/>
      <c r="AN13" s="268"/>
      <c r="AO13" s="269"/>
      <c r="AP13" s="204"/>
      <c r="AQ13" s="205"/>
      <c r="AR13" s="179"/>
    </row>
    <row r="14" spans="2:47" ht="29.25" customHeight="1">
      <c r="B14" s="142" t="s">
        <v>169</v>
      </c>
      <c r="C14" s="142"/>
      <c r="D14" s="142"/>
      <c r="E14" s="142"/>
      <c r="F14" s="142"/>
      <c r="G14" s="154" t="s">
        <v>100</v>
      </c>
      <c r="H14" s="154"/>
      <c r="I14" s="154"/>
      <c r="J14" s="154"/>
      <c r="K14" s="154">
        <v>1</v>
      </c>
      <c r="L14" s="154"/>
      <c r="M14" s="154"/>
      <c r="N14" s="154"/>
      <c r="O14" s="145">
        <v>1</v>
      </c>
      <c r="P14" s="146"/>
      <c r="Q14" s="146"/>
      <c r="R14" s="147"/>
      <c r="S14" s="101">
        <v>44561</v>
      </c>
      <c r="T14" s="102"/>
      <c r="U14" s="103"/>
      <c r="V14" s="104">
        <v>2021</v>
      </c>
      <c r="W14" s="104"/>
      <c r="X14" s="104"/>
      <c r="AB14" s="186"/>
      <c r="AC14" s="186"/>
      <c r="AD14" s="188" t="s">
        <v>134</v>
      </c>
      <c r="AE14" s="188"/>
      <c r="AF14" s="188"/>
      <c r="AG14" s="188"/>
      <c r="AH14" s="188"/>
      <c r="AI14" s="270"/>
      <c r="AJ14" s="271"/>
      <c r="AK14" s="272"/>
      <c r="AL14" s="270"/>
      <c r="AM14" s="271"/>
      <c r="AN14" s="271"/>
      <c r="AO14" s="272"/>
      <c r="AP14" s="206"/>
      <c r="AQ14" s="207"/>
      <c r="AR14" s="179"/>
    </row>
    <row r="15" spans="2:47" ht="18" customHeight="1">
      <c r="B15" s="108" t="s">
        <v>7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Z15" s="42" t="s">
        <v>51</v>
      </c>
      <c r="AB15" s="184">
        <v>2021</v>
      </c>
      <c r="AC15" s="184"/>
      <c r="AD15" s="187" t="s">
        <v>135</v>
      </c>
      <c r="AE15" s="187"/>
      <c r="AF15" s="187"/>
      <c r="AG15" s="187"/>
      <c r="AH15" s="187"/>
      <c r="AI15" s="251">
        <v>2</v>
      </c>
      <c r="AJ15" s="251"/>
      <c r="AK15" s="251"/>
      <c r="AL15" s="251">
        <v>2</v>
      </c>
      <c r="AM15" s="251"/>
      <c r="AN15" s="251"/>
      <c r="AO15" s="251"/>
      <c r="AP15" s="181">
        <f t="shared" ref="AP15:AP22" si="1">AL15/AI15</f>
        <v>1</v>
      </c>
      <c r="AQ15" s="181"/>
      <c r="AR15" s="178">
        <f t="shared" ref="AR15" si="2">SUM(AP15:AQ18)/4</f>
        <v>0.625</v>
      </c>
      <c r="AT15" s="23" t="s">
        <v>185</v>
      </c>
      <c r="AU15" s="23" t="s">
        <v>174</v>
      </c>
    </row>
    <row r="16" spans="2:47" ht="12.75" customHeight="1">
      <c r="B16" s="173" t="s">
        <v>52</v>
      </c>
      <c r="C16" s="167" t="s">
        <v>8</v>
      </c>
      <c r="D16" s="169"/>
      <c r="E16" s="167" t="s">
        <v>115</v>
      </c>
      <c r="F16" s="169"/>
      <c r="G16" s="167" t="s">
        <v>109</v>
      </c>
      <c r="H16" s="168"/>
      <c r="I16" s="168"/>
      <c r="J16" s="168"/>
      <c r="K16" s="168"/>
      <c r="L16" s="169"/>
      <c r="M16" s="176" t="s">
        <v>116</v>
      </c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AB16" s="184"/>
      <c r="AC16" s="184"/>
      <c r="AD16" s="187" t="s">
        <v>136</v>
      </c>
      <c r="AE16" s="187"/>
      <c r="AF16" s="187"/>
      <c r="AG16" s="187"/>
      <c r="AH16" s="187"/>
      <c r="AI16" s="251">
        <v>0</v>
      </c>
      <c r="AJ16" s="251"/>
      <c r="AK16" s="251"/>
      <c r="AL16" s="251">
        <v>0</v>
      </c>
      <c r="AM16" s="251"/>
      <c r="AN16" s="251"/>
      <c r="AO16" s="251"/>
      <c r="AP16" s="181">
        <v>0</v>
      </c>
      <c r="AQ16" s="181"/>
      <c r="AR16" s="178"/>
    </row>
    <row r="17" spans="2:47" ht="12.75" customHeight="1">
      <c r="B17" s="174"/>
      <c r="C17" s="170"/>
      <c r="D17" s="172"/>
      <c r="E17" s="170"/>
      <c r="F17" s="172"/>
      <c r="G17" s="170"/>
      <c r="H17" s="171"/>
      <c r="I17" s="171"/>
      <c r="J17" s="171"/>
      <c r="K17" s="171"/>
      <c r="L17" s="172"/>
      <c r="M17" s="148" t="s">
        <v>121</v>
      </c>
      <c r="N17" s="149"/>
      <c r="O17" s="149"/>
      <c r="P17" s="149"/>
      <c r="Q17" s="152"/>
      <c r="R17" s="148" t="s">
        <v>122</v>
      </c>
      <c r="S17" s="149"/>
      <c r="T17" s="149"/>
      <c r="U17" s="149"/>
      <c r="V17" s="175" t="s">
        <v>117</v>
      </c>
      <c r="W17" s="175"/>
      <c r="X17" s="175"/>
      <c r="AB17" s="184"/>
      <c r="AC17" s="184"/>
      <c r="AD17" s="187" t="s">
        <v>137</v>
      </c>
      <c r="AE17" s="187"/>
      <c r="AF17" s="187"/>
      <c r="AG17" s="187"/>
      <c r="AH17" s="187"/>
      <c r="AI17" s="251">
        <v>0</v>
      </c>
      <c r="AJ17" s="251"/>
      <c r="AK17" s="251"/>
      <c r="AL17" s="251">
        <v>0</v>
      </c>
      <c r="AM17" s="251"/>
      <c r="AN17" s="251"/>
      <c r="AO17" s="251"/>
      <c r="AP17" s="181">
        <v>0</v>
      </c>
      <c r="AQ17" s="181"/>
      <c r="AR17" s="178"/>
    </row>
    <row r="18" spans="2:47" ht="28.5" customHeight="1">
      <c r="B18" s="59" t="s">
        <v>151</v>
      </c>
      <c r="C18" s="117" t="s">
        <v>112</v>
      </c>
      <c r="D18" s="118"/>
      <c r="E18" s="154">
        <v>1</v>
      </c>
      <c r="F18" s="154"/>
      <c r="G18" s="142" t="s">
        <v>176</v>
      </c>
      <c r="H18" s="142"/>
      <c r="I18" s="142"/>
      <c r="J18" s="142"/>
      <c r="K18" s="142"/>
      <c r="L18" s="142"/>
      <c r="M18" s="105" t="s">
        <v>123</v>
      </c>
      <c r="N18" s="105"/>
      <c r="O18" s="105"/>
      <c r="P18" s="105"/>
      <c r="Q18" s="105"/>
      <c r="R18" s="106" t="s">
        <v>124</v>
      </c>
      <c r="S18" s="106"/>
      <c r="T18" s="106"/>
      <c r="U18" s="106"/>
      <c r="V18" s="107" t="s">
        <v>125</v>
      </c>
      <c r="W18" s="107"/>
      <c r="X18" s="107"/>
      <c r="AB18" s="184"/>
      <c r="AC18" s="184"/>
      <c r="AD18" s="187" t="s">
        <v>138</v>
      </c>
      <c r="AE18" s="187"/>
      <c r="AF18" s="187"/>
      <c r="AG18" s="187"/>
      <c r="AH18" s="187"/>
      <c r="AI18" s="251">
        <v>2</v>
      </c>
      <c r="AJ18" s="251"/>
      <c r="AK18" s="251"/>
      <c r="AL18" s="251">
        <v>3</v>
      </c>
      <c r="AM18" s="251"/>
      <c r="AN18" s="251"/>
      <c r="AO18" s="251"/>
      <c r="AP18" s="181">
        <f t="shared" ref="AP18" si="3">AL18/AI18</f>
        <v>1.5</v>
      </c>
      <c r="AQ18" s="181"/>
      <c r="AR18" s="178"/>
      <c r="AT18" s="23" t="s">
        <v>186</v>
      </c>
      <c r="AU18" s="23" t="s">
        <v>174</v>
      </c>
    </row>
    <row r="19" spans="2:47" ht="25.15" customHeight="1">
      <c r="B19" s="148" t="s">
        <v>9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52"/>
      <c r="M19" s="148" t="s">
        <v>10</v>
      </c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52"/>
      <c r="AB19" s="186">
        <v>2022</v>
      </c>
      <c r="AC19" s="186"/>
      <c r="AD19" s="188" t="s">
        <v>139</v>
      </c>
      <c r="AE19" s="188"/>
      <c r="AF19" s="188"/>
      <c r="AG19" s="188"/>
      <c r="AH19" s="188"/>
      <c r="AI19" s="252"/>
      <c r="AJ19" s="253"/>
      <c r="AK19" s="254"/>
      <c r="AL19" s="208"/>
      <c r="AM19" s="208"/>
      <c r="AN19" s="208"/>
      <c r="AO19" s="208"/>
      <c r="AP19" s="180" t="e">
        <f t="shared" si="1"/>
        <v>#DIV/0!</v>
      </c>
      <c r="AQ19" s="180"/>
      <c r="AR19" s="179" t="e">
        <f t="shared" ref="AR19" si="4">SUM(AP19:AQ22)/4</f>
        <v>#DIV/0!</v>
      </c>
    </row>
    <row r="20" spans="2:47" ht="45.4" customHeight="1">
      <c r="B20" s="117" t="s">
        <v>170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18"/>
      <c r="M20" s="117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18"/>
      <c r="AA20" s="47"/>
      <c r="AB20" s="186"/>
      <c r="AC20" s="186"/>
      <c r="AD20" s="188" t="s">
        <v>140</v>
      </c>
      <c r="AE20" s="188"/>
      <c r="AF20" s="188"/>
      <c r="AG20" s="188"/>
      <c r="AH20" s="188"/>
      <c r="AI20" s="208"/>
      <c r="AJ20" s="208"/>
      <c r="AK20" s="208"/>
      <c r="AL20" s="208"/>
      <c r="AM20" s="208"/>
      <c r="AN20" s="208"/>
      <c r="AO20" s="208"/>
      <c r="AP20" s="180" t="e">
        <f t="shared" si="1"/>
        <v>#DIV/0!</v>
      </c>
      <c r="AQ20" s="180"/>
      <c r="AR20" s="179"/>
    </row>
    <row r="21" spans="2:47" ht="18.95" customHeight="1">
      <c r="B21" s="108" t="s">
        <v>11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10"/>
      <c r="AB21" s="186"/>
      <c r="AC21" s="186"/>
      <c r="AD21" s="188" t="s">
        <v>141</v>
      </c>
      <c r="AE21" s="188"/>
      <c r="AF21" s="188"/>
      <c r="AG21" s="188"/>
      <c r="AH21" s="188"/>
      <c r="AI21" s="208"/>
      <c r="AJ21" s="208"/>
      <c r="AK21" s="208"/>
      <c r="AL21" s="208"/>
      <c r="AM21" s="208"/>
      <c r="AN21" s="208"/>
      <c r="AO21" s="208"/>
      <c r="AP21" s="180" t="e">
        <f t="shared" si="1"/>
        <v>#DIV/0!</v>
      </c>
      <c r="AQ21" s="180"/>
      <c r="AR21" s="179"/>
    </row>
    <row r="22" spans="2:47" ht="18.95" customHeight="1">
      <c r="B22" s="143" t="s">
        <v>12</v>
      </c>
      <c r="C22" s="143"/>
      <c r="D22" s="55" t="s">
        <v>13</v>
      </c>
      <c r="E22" s="55" t="s">
        <v>14</v>
      </c>
      <c r="F22" s="55" t="s">
        <v>15</v>
      </c>
      <c r="G22" s="151" t="s">
        <v>16</v>
      </c>
      <c r="H22" s="151"/>
      <c r="I22" s="151"/>
      <c r="J22" s="55" t="s">
        <v>17</v>
      </c>
      <c r="K22" s="151" t="s">
        <v>18</v>
      </c>
      <c r="L22" s="151"/>
      <c r="M22" s="151"/>
      <c r="N22" s="55" t="s">
        <v>19</v>
      </c>
      <c r="O22" s="151" t="s">
        <v>20</v>
      </c>
      <c r="P22" s="151"/>
      <c r="Q22" s="151" t="s">
        <v>21</v>
      </c>
      <c r="R22" s="151"/>
      <c r="S22" s="151"/>
      <c r="T22" s="151" t="s">
        <v>22</v>
      </c>
      <c r="U22" s="151"/>
      <c r="V22" s="151" t="s">
        <v>23</v>
      </c>
      <c r="W22" s="151"/>
      <c r="X22" s="55" t="s">
        <v>24</v>
      </c>
      <c r="AB22" s="186"/>
      <c r="AC22" s="186"/>
      <c r="AD22" s="188" t="s">
        <v>142</v>
      </c>
      <c r="AE22" s="188"/>
      <c r="AF22" s="188"/>
      <c r="AG22" s="188"/>
      <c r="AH22" s="188"/>
      <c r="AI22" s="208"/>
      <c r="AJ22" s="208"/>
      <c r="AK22" s="208"/>
      <c r="AL22" s="208"/>
      <c r="AM22" s="208"/>
      <c r="AN22" s="208"/>
      <c r="AO22" s="208"/>
      <c r="AP22" s="180" t="e">
        <f t="shared" si="1"/>
        <v>#DIV/0!</v>
      </c>
      <c r="AQ22" s="180"/>
      <c r="AR22" s="179"/>
    </row>
    <row r="23" spans="2:47" ht="18.95" customHeight="1">
      <c r="B23" s="143" t="s">
        <v>25</v>
      </c>
      <c r="C23" s="143"/>
      <c r="D23" s="189">
        <f>AL15</f>
        <v>2</v>
      </c>
      <c r="E23" s="190"/>
      <c r="F23" s="191"/>
      <c r="G23" s="192">
        <f>AL16</f>
        <v>0</v>
      </c>
      <c r="H23" s="209"/>
      <c r="I23" s="209"/>
      <c r="J23" s="209"/>
      <c r="K23" s="209"/>
      <c r="L23" s="209"/>
      <c r="M23" s="210"/>
      <c r="N23" s="189">
        <f>AL17</f>
        <v>0</v>
      </c>
      <c r="O23" s="190"/>
      <c r="P23" s="190"/>
      <c r="Q23" s="190"/>
      <c r="R23" s="190"/>
      <c r="S23" s="191"/>
      <c r="T23" s="192">
        <f>AL18</f>
        <v>3</v>
      </c>
      <c r="U23" s="153"/>
      <c r="V23" s="153"/>
      <c r="W23" s="153"/>
      <c r="X23" s="118"/>
      <c r="Z23" s="48"/>
      <c r="AA23" s="48"/>
    </row>
    <row r="24" spans="2:47" ht="18.95" customHeight="1">
      <c r="B24" s="143" t="s">
        <v>26</v>
      </c>
      <c r="C24" s="143"/>
      <c r="D24" s="189">
        <f>AI15</f>
        <v>2</v>
      </c>
      <c r="E24" s="190"/>
      <c r="F24" s="191"/>
      <c r="G24" s="192">
        <f>AI16</f>
        <v>0</v>
      </c>
      <c r="H24" s="153"/>
      <c r="I24" s="153"/>
      <c r="J24" s="153"/>
      <c r="K24" s="153"/>
      <c r="L24" s="153"/>
      <c r="M24" s="118"/>
      <c r="N24" s="189">
        <f>AI17</f>
        <v>0</v>
      </c>
      <c r="O24" s="190"/>
      <c r="P24" s="190"/>
      <c r="Q24" s="190"/>
      <c r="R24" s="190"/>
      <c r="S24" s="191"/>
      <c r="T24" s="192">
        <f>AI18</f>
        <v>2</v>
      </c>
      <c r="U24" s="153"/>
      <c r="V24" s="153"/>
      <c r="W24" s="153"/>
      <c r="X24" s="118"/>
      <c r="Y24" s="49"/>
      <c r="AF24" s="42" t="s">
        <v>174</v>
      </c>
    </row>
    <row r="25" spans="2:47" ht="19.7" customHeight="1">
      <c r="B25" s="108" t="s">
        <v>47</v>
      </c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10"/>
    </row>
    <row r="26" spans="2:47" ht="25.5">
      <c r="B26" s="55" t="s">
        <v>27</v>
      </c>
      <c r="C26" s="55" t="s">
        <v>28</v>
      </c>
      <c r="D26" s="55" t="s">
        <v>29</v>
      </c>
      <c r="E26" s="55" t="s">
        <v>30</v>
      </c>
      <c r="F26" s="27"/>
      <c r="G26" s="27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37"/>
      <c r="T26" s="137"/>
      <c r="U26" s="137"/>
      <c r="V26" s="137"/>
      <c r="W26" s="137"/>
      <c r="X26" s="133"/>
    </row>
    <row r="27" spans="2:47" ht="17.649999999999999" customHeight="1">
      <c r="B27" s="57" t="s">
        <v>31</v>
      </c>
      <c r="C27" s="193">
        <f>IF(ISERROR($D$23/$D$24),0,$D$23/$D$24)</f>
        <v>1</v>
      </c>
      <c r="D27" s="193">
        <f>$E$18</f>
        <v>1</v>
      </c>
      <c r="E27" s="56">
        <f>$O$14</f>
        <v>1</v>
      </c>
      <c r="F27" s="28"/>
      <c r="G27" s="28"/>
      <c r="H27" s="112"/>
      <c r="I27" s="112"/>
      <c r="J27" s="100"/>
      <c r="K27" s="100"/>
      <c r="L27" s="5"/>
      <c r="M27" s="5"/>
      <c r="N27" s="112"/>
      <c r="O27" s="112"/>
      <c r="P27" s="112"/>
      <c r="Q27" s="112"/>
      <c r="R27" s="112"/>
      <c r="S27" s="138"/>
      <c r="T27" s="138"/>
      <c r="U27" s="138"/>
      <c r="V27" s="138"/>
      <c r="W27" s="138"/>
      <c r="X27" s="139"/>
    </row>
    <row r="28" spans="2:47" ht="17.649999999999999" customHeight="1">
      <c r="B28" s="57" t="s">
        <v>32</v>
      </c>
      <c r="C28" s="194"/>
      <c r="D28" s="194"/>
      <c r="E28" s="56">
        <f t="shared" ref="E28:E37" si="5">$O$14</f>
        <v>1</v>
      </c>
      <c r="F28" s="28"/>
      <c r="G28" s="28"/>
      <c r="H28" s="100"/>
      <c r="I28" s="100"/>
      <c r="J28" s="100"/>
      <c r="K28" s="100"/>
      <c r="L28" s="6"/>
      <c r="M28" s="5"/>
      <c r="N28" s="100"/>
      <c r="O28" s="100"/>
      <c r="P28" s="100"/>
      <c r="Q28" s="100"/>
      <c r="R28" s="100"/>
      <c r="S28" s="138"/>
      <c r="T28" s="138"/>
      <c r="U28" s="138"/>
      <c r="V28" s="138"/>
      <c r="W28" s="138"/>
      <c r="X28" s="139"/>
    </row>
    <row r="29" spans="2:47" ht="17.649999999999999" customHeight="1">
      <c r="B29" s="57" t="s">
        <v>33</v>
      </c>
      <c r="C29" s="195"/>
      <c r="D29" s="195"/>
      <c r="E29" s="56">
        <f t="shared" si="5"/>
        <v>1</v>
      </c>
      <c r="F29" s="28"/>
      <c r="G29" s="28"/>
      <c r="H29" s="100"/>
      <c r="I29" s="100"/>
      <c r="J29" s="100"/>
      <c r="K29" s="100"/>
      <c r="L29" s="6"/>
      <c r="M29" s="5"/>
      <c r="N29" s="100"/>
      <c r="O29" s="100"/>
      <c r="P29" s="100"/>
      <c r="Q29" s="100"/>
      <c r="R29" s="100"/>
      <c r="S29" s="138"/>
      <c r="T29" s="138"/>
      <c r="U29" s="138"/>
      <c r="V29" s="138"/>
      <c r="W29" s="138"/>
      <c r="X29" s="139"/>
    </row>
    <row r="30" spans="2:47" ht="17.649999999999999" customHeight="1">
      <c r="B30" s="57" t="s">
        <v>34</v>
      </c>
      <c r="C30" s="193">
        <f>IF(ISERROR($G$23/$G$24),0,$G$23/$G$24)</f>
        <v>0</v>
      </c>
      <c r="D30" s="193">
        <f t="shared" ref="D30:D36" si="6">$E$18</f>
        <v>1</v>
      </c>
      <c r="E30" s="56">
        <f t="shared" si="5"/>
        <v>1</v>
      </c>
      <c r="F30" s="28"/>
      <c r="G30" s="28"/>
      <c r="H30" s="100"/>
      <c r="I30" s="100"/>
      <c r="J30" s="100"/>
      <c r="K30" s="100"/>
      <c r="L30" s="6"/>
      <c r="M30" s="5"/>
      <c r="N30" s="100"/>
      <c r="O30" s="100"/>
      <c r="P30" s="100"/>
      <c r="Q30" s="100"/>
      <c r="R30" s="100"/>
      <c r="S30" s="138"/>
      <c r="T30" s="138"/>
      <c r="U30" s="138"/>
      <c r="V30" s="138"/>
      <c r="W30" s="138"/>
      <c r="X30" s="139"/>
    </row>
    <row r="31" spans="2:47" ht="17.649999999999999" customHeight="1">
      <c r="B31" s="57" t="s">
        <v>35</v>
      </c>
      <c r="C31" s="194"/>
      <c r="D31" s="194"/>
      <c r="E31" s="56">
        <f t="shared" si="5"/>
        <v>1</v>
      </c>
      <c r="F31" s="28"/>
      <c r="G31" s="28"/>
      <c r="H31" s="100"/>
      <c r="I31" s="100"/>
      <c r="J31" s="100"/>
      <c r="K31" s="100"/>
      <c r="L31" s="6"/>
      <c r="M31" s="5"/>
      <c r="N31" s="100"/>
      <c r="O31" s="100"/>
      <c r="P31" s="100"/>
      <c r="Q31" s="100"/>
      <c r="R31" s="100"/>
      <c r="S31" s="138"/>
      <c r="T31" s="138"/>
      <c r="U31" s="138"/>
      <c r="V31" s="138"/>
      <c r="W31" s="138"/>
      <c r="X31" s="139"/>
    </row>
    <row r="32" spans="2:47" ht="17.649999999999999" customHeight="1">
      <c r="B32" s="57" t="s">
        <v>36</v>
      </c>
      <c r="C32" s="195"/>
      <c r="D32" s="195"/>
      <c r="E32" s="56">
        <f t="shared" si="5"/>
        <v>1</v>
      </c>
      <c r="F32" s="28"/>
      <c r="G32" s="28"/>
      <c r="H32" s="100"/>
      <c r="I32" s="100"/>
      <c r="J32" s="100"/>
      <c r="K32" s="100"/>
      <c r="L32" s="6"/>
      <c r="M32" s="5"/>
      <c r="N32" s="100"/>
      <c r="O32" s="100"/>
      <c r="P32" s="100"/>
      <c r="Q32" s="100"/>
      <c r="R32" s="100"/>
      <c r="S32" s="138"/>
      <c r="T32" s="138"/>
      <c r="U32" s="138"/>
      <c r="V32" s="138"/>
      <c r="W32" s="138"/>
      <c r="X32" s="139"/>
    </row>
    <row r="33" spans="2:27" ht="17.649999999999999" customHeight="1">
      <c r="B33" s="57" t="s">
        <v>37</v>
      </c>
      <c r="C33" s="193">
        <f>IF(ISERROR($N$23/$N$24),0,$N$23/$N$24)</f>
        <v>0</v>
      </c>
      <c r="D33" s="193">
        <f t="shared" si="6"/>
        <v>1</v>
      </c>
      <c r="E33" s="56">
        <f t="shared" si="5"/>
        <v>1</v>
      </c>
      <c r="F33" s="28"/>
      <c r="G33" s="28"/>
      <c r="H33" s="100"/>
      <c r="I33" s="100"/>
      <c r="J33" s="100"/>
      <c r="K33" s="100"/>
      <c r="L33" s="6"/>
      <c r="M33" s="5"/>
      <c r="N33" s="100"/>
      <c r="O33" s="100"/>
      <c r="P33" s="100"/>
      <c r="Q33" s="100"/>
      <c r="R33" s="100"/>
      <c r="S33" s="138"/>
      <c r="T33" s="138"/>
      <c r="U33" s="138"/>
      <c r="V33" s="138"/>
      <c r="W33" s="138"/>
      <c r="X33" s="139"/>
    </row>
    <row r="34" spans="2:27" ht="17.649999999999999" customHeight="1">
      <c r="B34" s="57" t="s">
        <v>38</v>
      </c>
      <c r="C34" s="194"/>
      <c r="D34" s="194"/>
      <c r="E34" s="56">
        <f t="shared" si="5"/>
        <v>1</v>
      </c>
      <c r="F34" s="28"/>
      <c r="G34" s="28"/>
      <c r="H34" s="100"/>
      <c r="I34" s="100"/>
      <c r="J34" s="100"/>
      <c r="K34" s="100"/>
      <c r="L34" s="6"/>
      <c r="M34" s="5"/>
      <c r="N34" s="100"/>
      <c r="O34" s="100"/>
      <c r="P34" s="100"/>
      <c r="Q34" s="100"/>
      <c r="R34" s="100"/>
      <c r="S34" s="138"/>
      <c r="T34" s="138"/>
      <c r="U34" s="138"/>
      <c r="V34" s="138"/>
      <c r="W34" s="138"/>
      <c r="X34" s="139"/>
    </row>
    <row r="35" spans="2:27" ht="17.649999999999999" customHeight="1">
      <c r="B35" s="57" t="s">
        <v>39</v>
      </c>
      <c r="C35" s="195"/>
      <c r="D35" s="195"/>
      <c r="E35" s="56">
        <f t="shared" si="5"/>
        <v>1</v>
      </c>
      <c r="F35" s="28"/>
      <c r="G35" s="28"/>
      <c r="H35" s="100"/>
      <c r="I35" s="100"/>
      <c r="J35" s="100"/>
      <c r="K35" s="100"/>
      <c r="L35" s="6"/>
      <c r="M35" s="5"/>
      <c r="N35" s="100"/>
      <c r="O35" s="100"/>
      <c r="P35" s="100"/>
      <c r="Q35" s="100"/>
      <c r="R35" s="100"/>
      <c r="S35" s="138"/>
      <c r="T35" s="138"/>
      <c r="U35" s="138"/>
      <c r="V35" s="138"/>
      <c r="W35" s="138"/>
      <c r="X35" s="139"/>
    </row>
    <row r="36" spans="2:27" ht="17.649999999999999" customHeight="1">
      <c r="B36" s="57" t="s">
        <v>40</v>
      </c>
      <c r="C36" s="193">
        <f>IF(ISERROR($T$23/$T$24),0,$T$23/$T$24)</f>
        <v>1.5</v>
      </c>
      <c r="D36" s="193">
        <f t="shared" si="6"/>
        <v>1</v>
      </c>
      <c r="E36" s="56">
        <f t="shared" si="5"/>
        <v>1</v>
      </c>
      <c r="F36" s="28"/>
      <c r="G36" s="28"/>
      <c r="H36" s="100"/>
      <c r="I36" s="100"/>
      <c r="J36" s="100"/>
      <c r="K36" s="100"/>
      <c r="L36" s="6"/>
      <c r="M36" s="5"/>
      <c r="N36" s="100"/>
      <c r="O36" s="100"/>
      <c r="P36" s="100"/>
      <c r="Q36" s="100"/>
      <c r="R36" s="100"/>
      <c r="S36" s="138"/>
      <c r="T36" s="138"/>
      <c r="U36" s="138"/>
      <c r="V36" s="138"/>
      <c r="W36" s="138"/>
      <c r="X36" s="139"/>
    </row>
    <row r="37" spans="2:27" ht="17.649999999999999" customHeight="1">
      <c r="B37" s="57" t="s">
        <v>41</v>
      </c>
      <c r="C37" s="194"/>
      <c r="D37" s="194"/>
      <c r="E37" s="56">
        <f t="shared" si="5"/>
        <v>1</v>
      </c>
      <c r="F37" s="28"/>
      <c r="G37" s="28"/>
      <c r="H37" s="100"/>
      <c r="I37" s="100"/>
      <c r="J37" s="100"/>
      <c r="K37" s="100"/>
      <c r="L37" s="6"/>
      <c r="M37" s="5"/>
      <c r="N37" s="100"/>
      <c r="O37" s="100"/>
      <c r="P37" s="100"/>
      <c r="Q37" s="100"/>
      <c r="R37" s="100"/>
      <c r="S37" s="138"/>
      <c r="T37" s="138"/>
      <c r="U37" s="138"/>
      <c r="V37" s="138"/>
      <c r="W37" s="138"/>
      <c r="X37" s="139"/>
    </row>
    <row r="38" spans="2:27" ht="17.649999999999999" customHeight="1">
      <c r="B38" s="57" t="s">
        <v>42</v>
      </c>
      <c r="C38" s="195"/>
      <c r="D38" s="195"/>
      <c r="E38" s="56">
        <v>0</v>
      </c>
      <c r="F38" s="29"/>
      <c r="G38" s="29"/>
      <c r="H38" s="130"/>
      <c r="I38" s="130"/>
      <c r="J38" s="130"/>
      <c r="K38" s="130"/>
      <c r="L38" s="7"/>
      <c r="M38" s="8"/>
      <c r="N38" s="130"/>
      <c r="O38" s="130"/>
      <c r="P38" s="130"/>
      <c r="Q38" s="130"/>
      <c r="R38" s="130"/>
      <c r="S38" s="140"/>
      <c r="T38" s="140"/>
      <c r="U38" s="140"/>
      <c r="V38" s="140"/>
      <c r="W38" s="140"/>
      <c r="X38" s="141"/>
    </row>
    <row r="39" spans="2:27" ht="8.4499999999999993" customHeight="1">
      <c r="B39" s="30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31"/>
    </row>
    <row r="40" spans="2:27" ht="15.75" customHeight="1">
      <c r="B40" s="134" t="s">
        <v>50</v>
      </c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6"/>
    </row>
    <row r="41" spans="2:27" ht="33" customHeight="1"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50"/>
      <c r="Z41" s="51"/>
      <c r="AA41" s="51"/>
    </row>
    <row r="42" spans="2:27" ht="10.5" customHeight="1">
      <c r="B42" s="132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33"/>
      <c r="Y42" s="52"/>
      <c r="Z42" s="53"/>
      <c r="AA42" s="54"/>
    </row>
    <row r="43" spans="2:27" ht="18" customHeight="1">
      <c r="B43" s="124" t="s">
        <v>43</v>
      </c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6"/>
      <c r="Y43" s="52"/>
      <c r="Z43" s="53"/>
      <c r="AA43" s="54"/>
    </row>
    <row r="44" spans="2:27" ht="32.25" customHeight="1">
      <c r="B44" s="127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9"/>
      <c r="Y44" s="52"/>
      <c r="Z44" s="53"/>
      <c r="AA44" s="54"/>
    </row>
    <row r="45" spans="2:27" ht="8.4499999999999993" customHeight="1">
      <c r="B45" s="30"/>
      <c r="C45" s="27"/>
      <c r="D45" s="27"/>
      <c r="E45" s="27"/>
      <c r="F45" s="27"/>
      <c r="G45" s="111"/>
      <c r="H45" s="111"/>
      <c r="I45" s="111"/>
      <c r="J45" s="111"/>
      <c r="K45" s="111"/>
      <c r="L45" s="11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31"/>
      <c r="Y45" s="52"/>
      <c r="Z45" s="53"/>
      <c r="AA45" s="54"/>
    </row>
    <row r="46" spans="2:27" ht="12.75">
      <c r="B46" s="113" t="s">
        <v>44</v>
      </c>
      <c r="C46" s="114"/>
      <c r="D46" s="114"/>
      <c r="E46" s="114"/>
      <c r="F46" s="114"/>
      <c r="G46" s="114"/>
      <c r="H46" s="114"/>
      <c r="I46" s="28"/>
      <c r="J46" s="13" t="s">
        <v>45</v>
      </c>
      <c r="K46" s="28"/>
      <c r="L46" s="115" t="s">
        <v>153</v>
      </c>
      <c r="M46" s="116"/>
      <c r="N46" s="28"/>
      <c r="O46" s="5" t="s">
        <v>46</v>
      </c>
      <c r="P46" s="28"/>
      <c r="Q46" s="117"/>
      <c r="R46" s="118"/>
      <c r="S46" s="28"/>
      <c r="T46" s="28"/>
      <c r="U46" s="28"/>
      <c r="V46" s="28"/>
      <c r="W46" s="28"/>
      <c r="X46" s="33"/>
      <c r="Y46" s="52"/>
      <c r="Z46" s="53"/>
      <c r="AA46" s="54"/>
    </row>
    <row r="47" spans="2:27" ht="8.4499999999999993" customHeight="1">
      <c r="B47" s="34"/>
      <c r="C47" s="28"/>
      <c r="D47" s="28"/>
      <c r="E47" s="28"/>
      <c r="F47" s="28"/>
      <c r="G47" s="28"/>
      <c r="H47" s="28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20"/>
      <c r="Y47" s="52"/>
      <c r="Z47" s="53"/>
      <c r="AA47" s="54"/>
    </row>
    <row r="48" spans="2:27" ht="35.25" customHeight="1">
      <c r="B48" s="121" t="s">
        <v>57</v>
      </c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3"/>
      <c r="Y48" s="52"/>
      <c r="Z48" s="53"/>
      <c r="AA48" s="54"/>
    </row>
    <row r="49" spans="2:27" ht="8.4499999999999993" customHeight="1">
      <c r="B49" s="14"/>
      <c r="C49" s="29"/>
      <c r="D49" s="29"/>
      <c r="E49" s="29"/>
      <c r="F49" s="29"/>
      <c r="G49" s="15"/>
      <c r="H49" s="29"/>
      <c r="I49" s="16"/>
      <c r="J49" s="35"/>
      <c r="K49" s="7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36"/>
      <c r="Y49" s="52"/>
      <c r="Z49" s="53"/>
      <c r="AA49" s="54"/>
    </row>
    <row r="50" spans="2:27" ht="13.5" customHeight="1"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52"/>
      <c r="Z50" s="53"/>
      <c r="AA50" s="54"/>
    </row>
  </sheetData>
  <sheetProtection selectLockedCells="1" selectUnlockedCells="1"/>
  <mergeCells count="203">
    <mergeCell ref="C27:C29"/>
    <mergeCell ref="D27:D29"/>
    <mergeCell ref="C30:C32"/>
    <mergeCell ref="D30:D32"/>
    <mergeCell ref="C33:C35"/>
    <mergeCell ref="D33:D35"/>
    <mergeCell ref="W5:X5"/>
    <mergeCell ref="AB5:AC6"/>
    <mergeCell ref="AD5:AH6"/>
    <mergeCell ref="B11:X11"/>
    <mergeCell ref="AB11:AC14"/>
    <mergeCell ref="AD11:AH11"/>
    <mergeCell ref="B14:F14"/>
    <mergeCell ref="G14:J14"/>
    <mergeCell ref="K14:N14"/>
    <mergeCell ref="O14:R14"/>
    <mergeCell ref="S14:U14"/>
    <mergeCell ref="V14:X14"/>
    <mergeCell ref="AD14:AH14"/>
    <mergeCell ref="T22:U22"/>
    <mergeCell ref="V22:W22"/>
    <mergeCell ref="AD22:AH22"/>
    <mergeCell ref="B24:C24"/>
    <mergeCell ref="D23:F23"/>
    <mergeCell ref="AI5:AK6"/>
    <mergeCell ref="AL5:AO6"/>
    <mergeCell ref="AP5:AQ6"/>
    <mergeCell ref="B6:X6"/>
    <mergeCell ref="B1:T1"/>
    <mergeCell ref="U1:X4"/>
    <mergeCell ref="B2:T4"/>
    <mergeCell ref="C5:D5"/>
    <mergeCell ref="E5:G5"/>
    <mergeCell ref="H5:J5"/>
    <mergeCell ref="K5:N5"/>
    <mergeCell ref="O5:R5"/>
    <mergeCell ref="S5:V5"/>
    <mergeCell ref="AB3:AR4"/>
    <mergeCell ref="AR5:AR6"/>
    <mergeCell ref="AB1:AR1"/>
    <mergeCell ref="AI7:AK10"/>
    <mergeCell ref="AL7:AO10"/>
    <mergeCell ref="AP7:AQ10"/>
    <mergeCell ref="B12:F13"/>
    <mergeCell ref="G12:J13"/>
    <mergeCell ref="K12:N13"/>
    <mergeCell ref="O12:X12"/>
    <mergeCell ref="AD12:AH12"/>
    <mergeCell ref="O13:R13"/>
    <mergeCell ref="S13:U13"/>
    <mergeCell ref="V13:X13"/>
    <mergeCell ref="AD13:AH13"/>
    <mergeCell ref="AI11:AK14"/>
    <mergeCell ref="AL11:AO14"/>
    <mergeCell ref="AP11:AQ14"/>
    <mergeCell ref="B7:F8"/>
    <mergeCell ref="G7:X8"/>
    <mergeCell ref="AB7:AC10"/>
    <mergeCell ref="AD7:AH7"/>
    <mergeCell ref="B10:X10"/>
    <mergeCell ref="AD10:AH10"/>
    <mergeCell ref="AD8:AH8"/>
    <mergeCell ref="B9:X9"/>
    <mergeCell ref="AD9:AH9"/>
    <mergeCell ref="B15:X15"/>
    <mergeCell ref="AB15:AC18"/>
    <mergeCell ref="AD15:AH15"/>
    <mergeCell ref="AL15:AO15"/>
    <mergeCell ref="AP15:AQ15"/>
    <mergeCell ref="B16:B17"/>
    <mergeCell ref="C16:D17"/>
    <mergeCell ref="AP16:AQ16"/>
    <mergeCell ref="M17:Q17"/>
    <mergeCell ref="R17:U17"/>
    <mergeCell ref="V17:X17"/>
    <mergeCell ref="AD17:AH17"/>
    <mergeCell ref="AL17:AO17"/>
    <mergeCell ref="AP17:AQ17"/>
    <mergeCell ref="E16:F17"/>
    <mergeCell ref="G16:L17"/>
    <mergeCell ref="M16:X16"/>
    <mergeCell ref="AD16:AH16"/>
    <mergeCell ref="AL16:AO16"/>
    <mergeCell ref="AI15:AK15"/>
    <mergeCell ref="AI16:AK16"/>
    <mergeCell ref="AD20:AH20"/>
    <mergeCell ref="AI20:AK20"/>
    <mergeCell ref="AL20:AO20"/>
    <mergeCell ref="AP20:AQ20"/>
    <mergeCell ref="AD18:AH18"/>
    <mergeCell ref="AL18:AO18"/>
    <mergeCell ref="AP18:AQ18"/>
    <mergeCell ref="B19:L19"/>
    <mergeCell ref="M19:X19"/>
    <mergeCell ref="AB19:AC22"/>
    <mergeCell ref="AD19:AH19"/>
    <mergeCell ref="AI19:AK19"/>
    <mergeCell ref="AL19:AO19"/>
    <mergeCell ref="C18:D18"/>
    <mergeCell ref="E18:F18"/>
    <mergeCell ref="G18:L18"/>
    <mergeCell ref="M18:Q18"/>
    <mergeCell ref="R18:U18"/>
    <mergeCell ref="V18:X18"/>
    <mergeCell ref="AI22:AK22"/>
    <mergeCell ref="AL22:AO22"/>
    <mergeCell ref="G23:M23"/>
    <mergeCell ref="N23:S23"/>
    <mergeCell ref="T23:X23"/>
    <mergeCell ref="D24:F24"/>
    <mergeCell ref="G24:M24"/>
    <mergeCell ref="N24:S24"/>
    <mergeCell ref="T24:X24"/>
    <mergeCell ref="B25:X25"/>
    <mergeCell ref="B23:C23"/>
    <mergeCell ref="H26:I27"/>
    <mergeCell ref="J26:M26"/>
    <mergeCell ref="N26:O27"/>
    <mergeCell ref="P26:R27"/>
    <mergeCell ref="S26:X26"/>
    <mergeCell ref="J27:K27"/>
    <mergeCell ref="S27:X38"/>
    <mergeCell ref="H28:I28"/>
    <mergeCell ref="J28:K28"/>
    <mergeCell ref="H30:I30"/>
    <mergeCell ref="J30:K30"/>
    <mergeCell ref="N30:O30"/>
    <mergeCell ref="P30:R30"/>
    <mergeCell ref="H31:I31"/>
    <mergeCell ref="J31:K31"/>
    <mergeCell ref="N31:O31"/>
    <mergeCell ref="P31:R31"/>
    <mergeCell ref="N28:O28"/>
    <mergeCell ref="P28:R28"/>
    <mergeCell ref="H29:I29"/>
    <mergeCell ref="J29:K29"/>
    <mergeCell ref="N29:O29"/>
    <mergeCell ref="P29:R29"/>
    <mergeCell ref="P35:R35"/>
    <mergeCell ref="H32:I32"/>
    <mergeCell ref="J32:K32"/>
    <mergeCell ref="N32:O32"/>
    <mergeCell ref="P32:R32"/>
    <mergeCell ref="H33:I33"/>
    <mergeCell ref="J33:K33"/>
    <mergeCell ref="G50:H50"/>
    <mergeCell ref="I50:X50"/>
    <mergeCell ref="B42:X42"/>
    <mergeCell ref="B43:X43"/>
    <mergeCell ref="B44:X44"/>
    <mergeCell ref="G45:H45"/>
    <mergeCell ref="I45:J45"/>
    <mergeCell ref="K45:L45"/>
    <mergeCell ref="H38:I38"/>
    <mergeCell ref="J38:K38"/>
    <mergeCell ref="N38:O38"/>
    <mergeCell ref="P38:R38"/>
    <mergeCell ref="B40:X40"/>
    <mergeCell ref="B41:X41"/>
    <mergeCell ref="C36:C38"/>
    <mergeCell ref="D36:D38"/>
    <mergeCell ref="I47:X47"/>
    <mergeCell ref="B48:X48"/>
    <mergeCell ref="B46:H46"/>
    <mergeCell ref="L46:M46"/>
    <mergeCell ref="Q46:R46"/>
    <mergeCell ref="H34:I34"/>
    <mergeCell ref="J34:K34"/>
    <mergeCell ref="N34:O34"/>
    <mergeCell ref="P34:R34"/>
    <mergeCell ref="H35:I35"/>
    <mergeCell ref="J35:K35"/>
    <mergeCell ref="N35:O35"/>
    <mergeCell ref="H36:I36"/>
    <mergeCell ref="J36:K36"/>
    <mergeCell ref="N36:O36"/>
    <mergeCell ref="P36:R36"/>
    <mergeCell ref="H37:I37"/>
    <mergeCell ref="J37:K37"/>
    <mergeCell ref="N33:O33"/>
    <mergeCell ref="P33:R33"/>
    <mergeCell ref="N37:O37"/>
    <mergeCell ref="P37:R37"/>
    <mergeCell ref="AI17:AK17"/>
    <mergeCell ref="AI18:AK18"/>
    <mergeCell ref="AR7:AR10"/>
    <mergeCell ref="AR11:AR14"/>
    <mergeCell ref="AR15:AR18"/>
    <mergeCell ref="AR19:AR22"/>
    <mergeCell ref="AP22:AQ22"/>
    <mergeCell ref="B21:X21"/>
    <mergeCell ref="AD21:AH21"/>
    <mergeCell ref="AI21:AK21"/>
    <mergeCell ref="AL21:AO21"/>
    <mergeCell ref="AP21:AQ21"/>
    <mergeCell ref="B22:C22"/>
    <mergeCell ref="G22:I22"/>
    <mergeCell ref="K22:M22"/>
    <mergeCell ref="O22:P22"/>
    <mergeCell ref="Q22:S22"/>
    <mergeCell ref="AP19:AQ19"/>
    <mergeCell ref="B20:L20"/>
    <mergeCell ref="M20:X20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Hoja1!$A$3:$A$24</xm:f>
          </x14:formula1>
          <xm:sqref>G7:X8</xm:sqref>
        </x14:dataValidation>
        <x14:dataValidation type="list" allowBlank="1" showInputMessage="1" showErrorMessage="1">
          <x14:formula1>
            <xm:f>Hoja1!$F$3:$F$8</xm:f>
          </x14:formula1>
          <xm:sqref>C18:D18</xm:sqref>
        </x14:dataValidation>
        <x14:dataValidation type="list" allowBlank="1" showInputMessage="1" showErrorMessage="1">
          <x14:formula1>
            <xm:f>Hoja1!$D$3:$D$13</xm:f>
          </x14:formula1>
          <xm:sqref>G14:J14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  <pageSetUpPr fitToPage="1"/>
  </sheetPr>
  <dimension ref="B1:AT50"/>
  <sheetViews>
    <sheetView topLeftCell="D7" zoomScale="80" zoomScaleNormal="80" zoomScaleSheetLayoutView="100" workbookViewId="0">
      <selection activeCell="AS20" sqref="AS20"/>
    </sheetView>
  </sheetViews>
  <sheetFormatPr baseColWidth="10" defaultColWidth="4.625" defaultRowHeight="13.5" customHeight="1"/>
  <cols>
    <col min="1" max="1" width="1" style="23" customWidth="1"/>
    <col min="2" max="2" width="9.875" style="23" customWidth="1"/>
    <col min="3" max="3" width="8.5" style="23" customWidth="1"/>
    <col min="4" max="4" width="8.25" style="23" customWidth="1"/>
    <col min="5" max="5" width="8.125" style="23" customWidth="1"/>
    <col min="6" max="6" width="6.625" style="23" customWidth="1"/>
    <col min="7" max="7" width="3.5" style="23" customWidth="1"/>
    <col min="8" max="8" width="2.375" style="23" customWidth="1"/>
    <col min="9" max="9" width="2" style="23" customWidth="1"/>
    <col min="10" max="10" width="7.25" style="23" customWidth="1"/>
    <col min="11" max="11" width="1.75" style="23" customWidth="1"/>
    <col min="12" max="12" width="2.125" style="23" customWidth="1"/>
    <col min="13" max="13" width="2.375" style="23" customWidth="1"/>
    <col min="14" max="14" width="6.125" style="23" customWidth="1"/>
    <col min="15" max="15" width="4.5" style="23" customWidth="1"/>
    <col min="16" max="16" width="2" style="23" customWidth="1"/>
    <col min="17" max="17" width="1.5" style="23" customWidth="1"/>
    <col min="18" max="18" width="3.75" style="23" customWidth="1"/>
    <col min="19" max="19" width="5.375" style="23" customWidth="1"/>
    <col min="20" max="20" width="3.875" style="23" customWidth="1"/>
    <col min="21" max="21" width="4.375" style="23" customWidth="1"/>
    <col min="22" max="22" width="5.875" style="23" customWidth="1"/>
    <col min="23" max="23" width="5.75" style="23" customWidth="1"/>
    <col min="24" max="24" width="6.25" style="23" customWidth="1"/>
    <col min="25" max="25" width="1.375" style="41" customWidth="1"/>
    <col min="26" max="26" width="3.25" style="42" customWidth="1"/>
    <col min="27" max="27" width="3.75" style="42" customWidth="1"/>
    <col min="28" max="43" width="4.625" style="42"/>
    <col min="44" max="44" width="8.875" style="23" customWidth="1"/>
    <col min="45" max="45" width="33.75" style="23" customWidth="1"/>
    <col min="46" max="16384" width="4.625" style="23"/>
  </cols>
  <sheetData>
    <row r="1" spans="2:46" ht="20.25" customHeight="1">
      <c r="B1" s="79" t="s">
        <v>72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1"/>
      <c r="U1" s="91"/>
      <c r="V1" s="92"/>
      <c r="W1" s="92"/>
      <c r="X1" s="93"/>
      <c r="AB1" s="177" t="s">
        <v>173</v>
      </c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</row>
    <row r="2" spans="2:46" ht="13.5" customHeight="1">
      <c r="B2" s="82" t="s">
        <v>75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4"/>
      <c r="U2" s="94"/>
      <c r="V2" s="95"/>
      <c r="W2" s="95"/>
      <c r="X2" s="96"/>
    </row>
    <row r="3" spans="2:46" ht="13.5" customHeight="1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7"/>
      <c r="U3" s="94"/>
      <c r="V3" s="95"/>
      <c r="W3" s="95"/>
      <c r="X3" s="96"/>
      <c r="AB3" s="183" t="s">
        <v>150</v>
      </c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</row>
    <row r="4" spans="2:46" ht="13.5" customHeight="1">
      <c r="B4" s="88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90"/>
      <c r="U4" s="97"/>
      <c r="V4" s="98"/>
      <c r="W4" s="98"/>
      <c r="X4" s="99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</row>
    <row r="5" spans="2:46" s="38" customFormat="1" ht="14.25" customHeight="1">
      <c r="B5" s="58" t="s">
        <v>0</v>
      </c>
      <c r="C5" s="71" t="s">
        <v>126</v>
      </c>
      <c r="D5" s="71"/>
      <c r="E5" s="72" t="s">
        <v>1</v>
      </c>
      <c r="F5" s="72"/>
      <c r="G5" s="72"/>
      <c r="H5" s="73" t="s">
        <v>118</v>
      </c>
      <c r="I5" s="73"/>
      <c r="J5" s="73"/>
      <c r="K5" s="72" t="s">
        <v>2</v>
      </c>
      <c r="L5" s="72"/>
      <c r="M5" s="72"/>
      <c r="N5" s="72"/>
      <c r="O5" s="71" t="s">
        <v>119</v>
      </c>
      <c r="P5" s="71"/>
      <c r="Q5" s="71"/>
      <c r="R5" s="71"/>
      <c r="S5" s="74" t="s">
        <v>3</v>
      </c>
      <c r="T5" s="75"/>
      <c r="U5" s="75"/>
      <c r="V5" s="76"/>
      <c r="W5" s="77" t="s">
        <v>120</v>
      </c>
      <c r="X5" s="78"/>
      <c r="Y5" s="43"/>
      <c r="Z5" s="44"/>
      <c r="AA5" s="44"/>
      <c r="AB5" s="182" t="s">
        <v>143</v>
      </c>
      <c r="AC5" s="182"/>
      <c r="AD5" s="182" t="s">
        <v>144</v>
      </c>
      <c r="AE5" s="182"/>
      <c r="AF5" s="182"/>
      <c r="AG5" s="182"/>
      <c r="AH5" s="182"/>
      <c r="AI5" s="182" t="s">
        <v>145</v>
      </c>
      <c r="AJ5" s="182"/>
      <c r="AK5" s="182"/>
      <c r="AL5" s="182" t="s">
        <v>146</v>
      </c>
      <c r="AM5" s="182"/>
      <c r="AN5" s="182"/>
      <c r="AO5" s="182"/>
      <c r="AP5" s="183" t="s">
        <v>147</v>
      </c>
      <c r="AQ5" s="183"/>
      <c r="AR5" s="185" t="s">
        <v>148</v>
      </c>
    </row>
    <row r="6" spans="2:46" ht="9" customHeight="1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3"/>
      <c r="AQ6" s="183"/>
      <c r="AR6" s="185"/>
    </row>
    <row r="7" spans="2:46" ht="14.25" customHeight="1">
      <c r="B7" s="155" t="s">
        <v>76</v>
      </c>
      <c r="C7" s="156"/>
      <c r="D7" s="156"/>
      <c r="E7" s="156"/>
      <c r="F7" s="157"/>
      <c r="G7" s="161" t="s">
        <v>85</v>
      </c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3"/>
      <c r="AB7" s="184">
        <v>2019</v>
      </c>
      <c r="AC7" s="184"/>
      <c r="AD7" s="187" t="s">
        <v>127</v>
      </c>
      <c r="AE7" s="187"/>
      <c r="AF7" s="187"/>
      <c r="AG7" s="187"/>
      <c r="AH7" s="187"/>
      <c r="AI7" s="255">
        <v>138</v>
      </c>
      <c r="AJ7" s="256"/>
      <c r="AK7" s="257"/>
      <c r="AL7" s="255">
        <v>136</v>
      </c>
      <c r="AM7" s="256"/>
      <c r="AN7" s="256"/>
      <c r="AO7" s="257"/>
      <c r="AP7" s="196">
        <f t="shared" ref="AP7" si="0">AL7/AI7</f>
        <v>0.98550724637681164</v>
      </c>
      <c r="AQ7" s="197"/>
      <c r="AR7" s="178">
        <f>SUM(AP7:AQ10)/4</f>
        <v>0.24637681159420291</v>
      </c>
    </row>
    <row r="8" spans="2:46" ht="14.25" customHeight="1">
      <c r="B8" s="158"/>
      <c r="C8" s="159"/>
      <c r="D8" s="159"/>
      <c r="E8" s="159"/>
      <c r="F8" s="160"/>
      <c r="G8" s="164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6"/>
      <c r="AB8" s="184"/>
      <c r="AC8" s="184"/>
      <c r="AD8" s="187" t="s">
        <v>128</v>
      </c>
      <c r="AE8" s="187"/>
      <c r="AF8" s="187"/>
      <c r="AG8" s="187"/>
      <c r="AH8" s="187"/>
      <c r="AI8" s="258"/>
      <c r="AJ8" s="259"/>
      <c r="AK8" s="260"/>
      <c r="AL8" s="258"/>
      <c r="AM8" s="259"/>
      <c r="AN8" s="259"/>
      <c r="AO8" s="260"/>
      <c r="AP8" s="198"/>
      <c r="AQ8" s="199"/>
      <c r="AR8" s="178"/>
      <c r="AS8" s="23" t="s">
        <v>161</v>
      </c>
    </row>
    <row r="9" spans="2:46" ht="19.149999999999999" customHeight="1">
      <c r="B9" s="108" t="s">
        <v>49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10"/>
      <c r="AB9" s="184"/>
      <c r="AC9" s="184"/>
      <c r="AD9" s="187" t="s">
        <v>129</v>
      </c>
      <c r="AE9" s="187"/>
      <c r="AF9" s="187"/>
      <c r="AG9" s="187"/>
      <c r="AH9" s="187"/>
      <c r="AI9" s="258"/>
      <c r="AJ9" s="259"/>
      <c r="AK9" s="260"/>
      <c r="AL9" s="258"/>
      <c r="AM9" s="259"/>
      <c r="AN9" s="259"/>
      <c r="AO9" s="260"/>
      <c r="AP9" s="198"/>
      <c r="AQ9" s="199"/>
      <c r="AR9" s="178"/>
      <c r="AS9" s="23" t="s">
        <v>162</v>
      </c>
    </row>
    <row r="10" spans="2:46" ht="15" customHeight="1">
      <c r="B10" s="148" t="s">
        <v>4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AB10" s="184"/>
      <c r="AC10" s="184"/>
      <c r="AD10" s="187" t="s">
        <v>130</v>
      </c>
      <c r="AE10" s="187"/>
      <c r="AF10" s="187"/>
      <c r="AG10" s="187"/>
      <c r="AH10" s="187"/>
      <c r="AI10" s="261"/>
      <c r="AJ10" s="262"/>
      <c r="AK10" s="263"/>
      <c r="AL10" s="261"/>
      <c r="AM10" s="262"/>
      <c r="AN10" s="262"/>
      <c r="AO10" s="263"/>
      <c r="AP10" s="200"/>
      <c r="AQ10" s="201"/>
      <c r="AR10" s="178"/>
    </row>
    <row r="11" spans="2:46" ht="38.25" customHeight="1">
      <c r="B11" s="150" t="s">
        <v>158</v>
      </c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AB11" s="186">
        <v>2020</v>
      </c>
      <c r="AC11" s="186"/>
      <c r="AD11" s="188" t="s">
        <v>131</v>
      </c>
      <c r="AE11" s="188"/>
      <c r="AF11" s="188"/>
      <c r="AG11" s="188"/>
      <c r="AH11" s="188"/>
      <c r="AI11" s="264">
        <v>106</v>
      </c>
      <c r="AJ11" s="265"/>
      <c r="AK11" s="266"/>
      <c r="AL11" s="264">
        <v>22</v>
      </c>
      <c r="AM11" s="265"/>
      <c r="AN11" s="265"/>
      <c r="AO11" s="266"/>
      <c r="AP11" s="202">
        <f>AL11/AI11</f>
        <v>0.20754716981132076</v>
      </c>
      <c r="AQ11" s="203"/>
      <c r="AR11" s="179">
        <f>SUM(AP11:AQ14)</f>
        <v>0.20754716981132076</v>
      </c>
    </row>
    <row r="12" spans="2:46" ht="12.75">
      <c r="B12" s="167" t="s">
        <v>56</v>
      </c>
      <c r="C12" s="168"/>
      <c r="D12" s="168"/>
      <c r="E12" s="168"/>
      <c r="F12" s="169"/>
      <c r="G12" s="167" t="s">
        <v>48</v>
      </c>
      <c r="H12" s="168"/>
      <c r="I12" s="168"/>
      <c r="J12" s="169"/>
      <c r="K12" s="167" t="s">
        <v>5</v>
      </c>
      <c r="L12" s="168"/>
      <c r="M12" s="168"/>
      <c r="N12" s="169"/>
      <c r="O12" s="148" t="s">
        <v>6</v>
      </c>
      <c r="P12" s="149"/>
      <c r="Q12" s="149"/>
      <c r="R12" s="149"/>
      <c r="S12" s="149"/>
      <c r="T12" s="149"/>
      <c r="U12" s="149"/>
      <c r="V12" s="149"/>
      <c r="W12" s="149"/>
      <c r="X12" s="152"/>
      <c r="Y12" s="45"/>
      <c r="Z12" s="46"/>
      <c r="AA12" s="46"/>
      <c r="AB12" s="186"/>
      <c r="AC12" s="186"/>
      <c r="AD12" s="188" t="s">
        <v>132</v>
      </c>
      <c r="AE12" s="188"/>
      <c r="AF12" s="188"/>
      <c r="AG12" s="188"/>
      <c r="AH12" s="188"/>
      <c r="AI12" s="267"/>
      <c r="AJ12" s="268"/>
      <c r="AK12" s="269"/>
      <c r="AL12" s="267"/>
      <c r="AM12" s="268"/>
      <c r="AN12" s="268"/>
      <c r="AO12" s="269"/>
      <c r="AP12" s="204"/>
      <c r="AQ12" s="205"/>
      <c r="AR12" s="179"/>
      <c r="AS12" s="23" t="s">
        <v>163</v>
      </c>
    </row>
    <row r="13" spans="2:46" ht="25.5" customHeight="1">
      <c r="B13" s="170"/>
      <c r="C13" s="171"/>
      <c r="D13" s="171"/>
      <c r="E13" s="171"/>
      <c r="F13" s="172"/>
      <c r="G13" s="170"/>
      <c r="H13" s="171"/>
      <c r="I13" s="171"/>
      <c r="J13" s="172"/>
      <c r="K13" s="170"/>
      <c r="L13" s="171"/>
      <c r="M13" s="171"/>
      <c r="N13" s="172"/>
      <c r="O13" s="148" t="s">
        <v>55</v>
      </c>
      <c r="P13" s="149"/>
      <c r="Q13" s="149"/>
      <c r="R13" s="152"/>
      <c r="S13" s="148" t="s">
        <v>54</v>
      </c>
      <c r="T13" s="149"/>
      <c r="U13" s="152"/>
      <c r="V13" s="148" t="s">
        <v>53</v>
      </c>
      <c r="W13" s="149"/>
      <c r="X13" s="152"/>
      <c r="Y13" s="45"/>
      <c r="Z13" s="46"/>
      <c r="AA13" s="46"/>
      <c r="AB13" s="186"/>
      <c r="AC13" s="186"/>
      <c r="AD13" s="188" t="s">
        <v>133</v>
      </c>
      <c r="AE13" s="188"/>
      <c r="AF13" s="188"/>
      <c r="AG13" s="188"/>
      <c r="AH13" s="188"/>
      <c r="AI13" s="267"/>
      <c r="AJ13" s="268"/>
      <c r="AK13" s="269"/>
      <c r="AL13" s="267"/>
      <c r="AM13" s="268"/>
      <c r="AN13" s="268"/>
      <c r="AO13" s="269"/>
      <c r="AP13" s="204"/>
      <c r="AQ13" s="205"/>
      <c r="AR13" s="179"/>
      <c r="AS13" s="23" t="s">
        <v>164</v>
      </c>
    </row>
    <row r="14" spans="2:46" ht="30.75" customHeight="1">
      <c r="B14" s="142" t="s">
        <v>167</v>
      </c>
      <c r="C14" s="142"/>
      <c r="D14" s="142"/>
      <c r="E14" s="142"/>
      <c r="F14" s="142"/>
      <c r="G14" s="154" t="s">
        <v>99</v>
      </c>
      <c r="H14" s="154"/>
      <c r="I14" s="154"/>
      <c r="J14" s="154"/>
      <c r="K14" s="154">
        <v>0.5</v>
      </c>
      <c r="L14" s="154"/>
      <c r="M14" s="154"/>
      <c r="N14" s="154"/>
      <c r="O14" s="145">
        <v>0.5</v>
      </c>
      <c r="P14" s="146"/>
      <c r="Q14" s="146"/>
      <c r="R14" s="147"/>
      <c r="S14" s="101">
        <v>44561</v>
      </c>
      <c r="T14" s="102"/>
      <c r="U14" s="103"/>
      <c r="V14" s="104">
        <v>2021</v>
      </c>
      <c r="W14" s="104"/>
      <c r="X14" s="104"/>
      <c r="AB14" s="186"/>
      <c r="AC14" s="186"/>
      <c r="AD14" s="188" t="s">
        <v>134</v>
      </c>
      <c r="AE14" s="188"/>
      <c r="AF14" s="188"/>
      <c r="AG14" s="188"/>
      <c r="AH14" s="188"/>
      <c r="AI14" s="270"/>
      <c r="AJ14" s="271"/>
      <c r="AK14" s="272"/>
      <c r="AL14" s="270"/>
      <c r="AM14" s="271"/>
      <c r="AN14" s="271"/>
      <c r="AO14" s="272"/>
      <c r="AP14" s="206"/>
      <c r="AQ14" s="207"/>
      <c r="AR14" s="179"/>
    </row>
    <row r="15" spans="2:46" ht="18" customHeight="1">
      <c r="B15" s="108" t="s">
        <v>7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Z15" s="42" t="s">
        <v>51</v>
      </c>
      <c r="AB15" s="184">
        <v>2021</v>
      </c>
      <c r="AC15" s="184"/>
      <c r="AD15" s="187" t="s">
        <v>135</v>
      </c>
      <c r="AE15" s="187"/>
      <c r="AF15" s="187"/>
      <c r="AG15" s="187"/>
      <c r="AH15" s="187"/>
      <c r="AI15" s="255">
        <v>125</v>
      </c>
      <c r="AJ15" s="256"/>
      <c r="AK15" s="257"/>
      <c r="AL15" s="251">
        <v>20</v>
      </c>
      <c r="AM15" s="251"/>
      <c r="AN15" s="251"/>
      <c r="AO15" s="251"/>
      <c r="AP15" s="181">
        <f>+AL15/AI15</f>
        <v>0.16</v>
      </c>
      <c r="AQ15" s="181"/>
      <c r="AR15" s="178">
        <f>SUM(AP15:AQ18)/4</f>
        <v>0.23</v>
      </c>
      <c r="AS15" s="23" t="s">
        <v>184</v>
      </c>
      <c r="AT15" s="23" t="s">
        <v>174</v>
      </c>
    </row>
    <row r="16" spans="2:46" ht="12.75" customHeight="1">
      <c r="B16" s="173" t="s">
        <v>52</v>
      </c>
      <c r="C16" s="167" t="s">
        <v>8</v>
      </c>
      <c r="D16" s="169"/>
      <c r="E16" s="167" t="s">
        <v>115</v>
      </c>
      <c r="F16" s="169"/>
      <c r="G16" s="167" t="s">
        <v>109</v>
      </c>
      <c r="H16" s="168"/>
      <c r="I16" s="168"/>
      <c r="J16" s="168"/>
      <c r="K16" s="168"/>
      <c r="L16" s="169"/>
      <c r="M16" s="176" t="s">
        <v>116</v>
      </c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AB16" s="184"/>
      <c r="AC16" s="184"/>
      <c r="AD16" s="187" t="s">
        <v>136</v>
      </c>
      <c r="AE16" s="187"/>
      <c r="AF16" s="187"/>
      <c r="AG16" s="187"/>
      <c r="AH16" s="187"/>
      <c r="AI16" s="258"/>
      <c r="AJ16" s="259"/>
      <c r="AK16" s="260"/>
      <c r="AL16" s="251">
        <v>0</v>
      </c>
      <c r="AM16" s="251"/>
      <c r="AN16" s="251"/>
      <c r="AO16" s="251"/>
      <c r="AP16" s="181">
        <f>+AL16/AI15</f>
        <v>0</v>
      </c>
      <c r="AQ16" s="181"/>
      <c r="AR16" s="178"/>
    </row>
    <row r="17" spans="2:46" ht="12.75" customHeight="1">
      <c r="B17" s="174"/>
      <c r="C17" s="170"/>
      <c r="D17" s="172"/>
      <c r="E17" s="170"/>
      <c r="F17" s="172"/>
      <c r="G17" s="170"/>
      <c r="H17" s="171"/>
      <c r="I17" s="171"/>
      <c r="J17" s="171"/>
      <c r="K17" s="171"/>
      <c r="L17" s="172"/>
      <c r="M17" s="148" t="s">
        <v>121</v>
      </c>
      <c r="N17" s="149"/>
      <c r="O17" s="149"/>
      <c r="P17" s="149"/>
      <c r="Q17" s="152"/>
      <c r="R17" s="148" t="s">
        <v>122</v>
      </c>
      <c r="S17" s="149"/>
      <c r="T17" s="149"/>
      <c r="U17" s="149"/>
      <c r="V17" s="175" t="s">
        <v>117</v>
      </c>
      <c r="W17" s="175"/>
      <c r="X17" s="175"/>
      <c r="AB17" s="184"/>
      <c r="AC17" s="184"/>
      <c r="AD17" s="187" t="s">
        <v>137</v>
      </c>
      <c r="AE17" s="187"/>
      <c r="AF17" s="187"/>
      <c r="AG17" s="187"/>
      <c r="AH17" s="187"/>
      <c r="AI17" s="258"/>
      <c r="AJ17" s="259"/>
      <c r="AK17" s="260"/>
      <c r="AL17" s="251">
        <v>95</v>
      </c>
      <c r="AM17" s="251"/>
      <c r="AN17" s="251"/>
      <c r="AO17" s="251"/>
      <c r="AP17" s="181">
        <f>+AL17/AI15</f>
        <v>0.76</v>
      </c>
      <c r="AQ17" s="181"/>
      <c r="AR17" s="178"/>
      <c r="AS17" s="66" t="s">
        <v>183</v>
      </c>
      <c r="AT17" s="23" t="s">
        <v>174</v>
      </c>
    </row>
    <row r="18" spans="2:46" ht="28.5" customHeight="1">
      <c r="B18" s="59" t="s">
        <v>151</v>
      </c>
      <c r="C18" s="117" t="s">
        <v>112</v>
      </c>
      <c r="D18" s="118"/>
      <c r="E18" s="273">
        <v>0.5</v>
      </c>
      <c r="F18" s="273"/>
      <c r="G18" s="142" t="s">
        <v>176</v>
      </c>
      <c r="H18" s="142"/>
      <c r="I18" s="142"/>
      <c r="J18" s="142"/>
      <c r="K18" s="142"/>
      <c r="L18" s="142"/>
      <c r="M18" s="105" t="s">
        <v>123</v>
      </c>
      <c r="N18" s="105"/>
      <c r="O18" s="105"/>
      <c r="P18" s="105"/>
      <c r="Q18" s="105"/>
      <c r="R18" s="106" t="s">
        <v>124</v>
      </c>
      <c r="S18" s="106"/>
      <c r="T18" s="106"/>
      <c r="U18" s="106"/>
      <c r="V18" s="107" t="s">
        <v>125</v>
      </c>
      <c r="W18" s="107"/>
      <c r="X18" s="107"/>
      <c r="AB18" s="184"/>
      <c r="AC18" s="184"/>
      <c r="AD18" s="187" t="s">
        <v>138</v>
      </c>
      <c r="AE18" s="187"/>
      <c r="AF18" s="187"/>
      <c r="AG18" s="187"/>
      <c r="AH18" s="187"/>
      <c r="AI18" s="261"/>
      <c r="AJ18" s="262"/>
      <c r="AK18" s="263"/>
      <c r="AL18" s="251">
        <v>0</v>
      </c>
      <c r="AM18" s="251"/>
      <c r="AN18" s="251"/>
      <c r="AO18" s="251"/>
      <c r="AP18" s="181">
        <f>+AL18/AI15</f>
        <v>0</v>
      </c>
      <c r="AQ18" s="181"/>
      <c r="AR18" s="178"/>
    </row>
    <row r="19" spans="2:46" ht="25.15" customHeight="1">
      <c r="B19" s="148" t="s">
        <v>9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52"/>
      <c r="M19" s="148" t="s">
        <v>10</v>
      </c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52"/>
      <c r="AB19" s="186">
        <v>2022</v>
      </c>
      <c r="AC19" s="186"/>
      <c r="AD19" s="188" t="s">
        <v>139</v>
      </c>
      <c r="AE19" s="188"/>
      <c r="AF19" s="188"/>
      <c r="AG19" s="188"/>
      <c r="AH19" s="188"/>
      <c r="AI19" s="208"/>
      <c r="AJ19" s="208"/>
      <c r="AK19" s="208"/>
      <c r="AL19" s="208"/>
      <c r="AM19" s="208"/>
      <c r="AN19" s="208"/>
      <c r="AO19" s="208"/>
      <c r="AP19" s="180" t="e">
        <f t="shared" ref="AP19:AP22" si="1">AL19/AI19</f>
        <v>#DIV/0!</v>
      </c>
      <c r="AQ19" s="180"/>
      <c r="AR19" s="179" t="e">
        <f t="shared" ref="AR19" si="2">SUM(AP19:AQ22)/4</f>
        <v>#DIV/0!</v>
      </c>
    </row>
    <row r="20" spans="2:46" ht="45.4" customHeight="1">
      <c r="B20" s="117" t="s">
        <v>170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18"/>
      <c r="M20" s="117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18"/>
      <c r="AA20" s="47"/>
      <c r="AB20" s="186"/>
      <c r="AC20" s="186"/>
      <c r="AD20" s="188" t="s">
        <v>140</v>
      </c>
      <c r="AE20" s="188"/>
      <c r="AF20" s="188"/>
      <c r="AG20" s="188"/>
      <c r="AH20" s="188"/>
      <c r="AI20" s="208"/>
      <c r="AJ20" s="208"/>
      <c r="AK20" s="208"/>
      <c r="AL20" s="208"/>
      <c r="AM20" s="208"/>
      <c r="AN20" s="208"/>
      <c r="AO20" s="208"/>
      <c r="AP20" s="180" t="e">
        <f t="shared" si="1"/>
        <v>#DIV/0!</v>
      </c>
      <c r="AQ20" s="180"/>
      <c r="AR20" s="179"/>
    </row>
    <row r="21" spans="2:46" ht="18.95" customHeight="1">
      <c r="B21" s="108" t="s">
        <v>11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10"/>
      <c r="AB21" s="186"/>
      <c r="AC21" s="186"/>
      <c r="AD21" s="188" t="s">
        <v>141</v>
      </c>
      <c r="AE21" s="188"/>
      <c r="AF21" s="188"/>
      <c r="AG21" s="188"/>
      <c r="AH21" s="188"/>
      <c r="AI21" s="208"/>
      <c r="AJ21" s="208"/>
      <c r="AK21" s="208"/>
      <c r="AL21" s="208"/>
      <c r="AM21" s="208"/>
      <c r="AN21" s="208"/>
      <c r="AO21" s="208"/>
      <c r="AP21" s="180" t="e">
        <f t="shared" si="1"/>
        <v>#DIV/0!</v>
      </c>
      <c r="AQ21" s="180"/>
      <c r="AR21" s="179"/>
    </row>
    <row r="22" spans="2:46" ht="18.95" customHeight="1">
      <c r="B22" s="143" t="s">
        <v>12</v>
      </c>
      <c r="C22" s="143"/>
      <c r="D22" s="60" t="s">
        <v>13</v>
      </c>
      <c r="E22" s="60" t="s">
        <v>14</v>
      </c>
      <c r="F22" s="60" t="s">
        <v>15</v>
      </c>
      <c r="G22" s="151" t="s">
        <v>16</v>
      </c>
      <c r="H22" s="151"/>
      <c r="I22" s="151"/>
      <c r="J22" s="60" t="s">
        <v>17</v>
      </c>
      <c r="K22" s="151" t="s">
        <v>18</v>
      </c>
      <c r="L22" s="151"/>
      <c r="M22" s="151"/>
      <c r="N22" s="60" t="s">
        <v>19</v>
      </c>
      <c r="O22" s="151" t="s">
        <v>20</v>
      </c>
      <c r="P22" s="151"/>
      <c r="Q22" s="151" t="s">
        <v>21</v>
      </c>
      <c r="R22" s="151"/>
      <c r="S22" s="151"/>
      <c r="T22" s="151" t="s">
        <v>22</v>
      </c>
      <c r="U22" s="151"/>
      <c r="V22" s="151" t="s">
        <v>23</v>
      </c>
      <c r="W22" s="151"/>
      <c r="X22" s="60" t="s">
        <v>24</v>
      </c>
      <c r="AB22" s="186"/>
      <c r="AC22" s="186"/>
      <c r="AD22" s="188" t="s">
        <v>142</v>
      </c>
      <c r="AE22" s="188"/>
      <c r="AF22" s="188"/>
      <c r="AG22" s="188"/>
      <c r="AH22" s="188"/>
      <c r="AI22" s="208"/>
      <c r="AJ22" s="208"/>
      <c r="AK22" s="208"/>
      <c r="AL22" s="208"/>
      <c r="AM22" s="208"/>
      <c r="AN22" s="208"/>
      <c r="AO22" s="208"/>
      <c r="AP22" s="180" t="e">
        <f t="shared" si="1"/>
        <v>#DIV/0!</v>
      </c>
      <c r="AQ22" s="180"/>
      <c r="AR22" s="179"/>
    </row>
    <row r="23" spans="2:46" ht="18.95" customHeight="1">
      <c r="B23" s="143" t="s">
        <v>25</v>
      </c>
      <c r="C23" s="143"/>
      <c r="D23" s="189">
        <f>AL15</f>
        <v>20</v>
      </c>
      <c r="E23" s="190"/>
      <c r="F23" s="191"/>
      <c r="G23" s="192">
        <f>AL16</f>
        <v>0</v>
      </c>
      <c r="H23" s="209"/>
      <c r="I23" s="209"/>
      <c r="J23" s="209"/>
      <c r="K23" s="209"/>
      <c r="L23" s="209"/>
      <c r="M23" s="210"/>
      <c r="N23" s="189">
        <f>AL17</f>
        <v>95</v>
      </c>
      <c r="O23" s="190"/>
      <c r="P23" s="190"/>
      <c r="Q23" s="190"/>
      <c r="R23" s="190"/>
      <c r="S23" s="191"/>
      <c r="T23" s="192">
        <f>AL18</f>
        <v>0</v>
      </c>
      <c r="U23" s="153"/>
      <c r="V23" s="153"/>
      <c r="W23" s="153"/>
      <c r="X23" s="118"/>
      <c r="Z23" s="48"/>
      <c r="AA23" s="48"/>
    </row>
    <row r="24" spans="2:46" ht="18.95" customHeight="1">
      <c r="B24" s="143" t="s">
        <v>26</v>
      </c>
      <c r="C24" s="143"/>
      <c r="D24" s="189">
        <v>125</v>
      </c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5"/>
      <c r="Y24" s="49"/>
      <c r="AE24" s="42" t="s">
        <v>174</v>
      </c>
    </row>
    <row r="25" spans="2:46" ht="19.7" customHeight="1">
      <c r="B25" s="108" t="s">
        <v>47</v>
      </c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10"/>
    </row>
    <row r="26" spans="2:46" ht="25.5">
      <c r="B26" s="60" t="s">
        <v>27</v>
      </c>
      <c r="C26" s="60" t="s">
        <v>28</v>
      </c>
      <c r="D26" s="60" t="s">
        <v>29</v>
      </c>
      <c r="E26" s="60" t="s">
        <v>30</v>
      </c>
      <c r="F26" s="27"/>
      <c r="G26" s="27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37"/>
      <c r="T26" s="137"/>
      <c r="U26" s="137"/>
      <c r="V26" s="137"/>
      <c r="W26" s="137"/>
      <c r="X26" s="133"/>
    </row>
    <row r="27" spans="2:46" ht="17.649999999999999" customHeight="1">
      <c r="B27" s="62" t="s">
        <v>31</v>
      </c>
      <c r="C27" s="193">
        <f>IF(ISERROR($D$23/$D$24),0,$D$23/$D$24)</f>
        <v>0.16</v>
      </c>
      <c r="D27" s="193">
        <f>$E$18</f>
        <v>0.5</v>
      </c>
      <c r="E27" s="61">
        <f>$O$14</f>
        <v>0.5</v>
      </c>
      <c r="F27" s="28"/>
      <c r="G27" s="28"/>
      <c r="H27" s="112"/>
      <c r="I27" s="112"/>
      <c r="J27" s="100"/>
      <c r="K27" s="100"/>
      <c r="L27" s="5"/>
      <c r="M27" s="5"/>
      <c r="N27" s="112"/>
      <c r="O27" s="112"/>
      <c r="P27" s="112"/>
      <c r="Q27" s="112"/>
      <c r="R27" s="112"/>
      <c r="S27" s="138"/>
      <c r="T27" s="138"/>
      <c r="U27" s="138"/>
      <c r="V27" s="138"/>
      <c r="W27" s="138"/>
      <c r="X27" s="139"/>
    </row>
    <row r="28" spans="2:46" ht="17.649999999999999" customHeight="1">
      <c r="B28" s="62" t="s">
        <v>32</v>
      </c>
      <c r="C28" s="194"/>
      <c r="D28" s="194"/>
      <c r="E28" s="61">
        <f t="shared" ref="E28:E37" si="3">$O$14</f>
        <v>0.5</v>
      </c>
      <c r="F28" s="28"/>
      <c r="G28" s="28"/>
      <c r="H28" s="100"/>
      <c r="I28" s="100"/>
      <c r="J28" s="100"/>
      <c r="K28" s="100"/>
      <c r="L28" s="6"/>
      <c r="M28" s="5"/>
      <c r="N28" s="100"/>
      <c r="O28" s="100"/>
      <c r="P28" s="100"/>
      <c r="Q28" s="100"/>
      <c r="R28" s="100"/>
      <c r="S28" s="138"/>
      <c r="T28" s="138"/>
      <c r="U28" s="138"/>
      <c r="V28" s="138"/>
      <c r="W28" s="138"/>
      <c r="X28" s="139"/>
    </row>
    <row r="29" spans="2:46" ht="17.649999999999999" customHeight="1">
      <c r="B29" s="62" t="s">
        <v>33</v>
      </c>
      <c r="C29" s="195"/>
      <c r="D29" s="195"/>
      <c r="E29" s="61">
        <f t="shared" si="3"/>
        <v>0.5</v>
      </c>
      <c r="F29" s="28"/>
      <c r="G29" s="28"/>
      <c r="H29" s="100"/>
      <c r="I29" s="100"/>
      <c r="J29" s="100"/>
      <c r="K29" s="100"/>
      <c r="L29" s="6"/>
      <c r="M29" s="5"/>
      <c r="N29" s="100"/>
      <c r="O29" s="100"/>
      <c r="P29" s="100"/>
      <c r="Q29" s="100"/>
      <c r="R29" s="100"/>
      <c r="S29" s="138"/>
      <c r="T29" s="138"/>
      <c r="U29" s="138"/>
      <c r="V29" s="138"/>
      <c r="W29" s="138"/>
      <c r="X29" s="139"/>
    </row>
    <row r="30" spans="2:46" ht="17.649999999999999" customHeight="1">
      <c r="B30" s="62" t="s">
        <v>34</v>
      </c>
      <c r="C30" s="193">
        <f>IF(ISERROR($G$23/$D$24),0,$G$23/$D$24)</f>
        <v>0</v>
      </c>
      <c r="D30" s="193">
        <f t="shared" ref="D30:D36" si="4">$E$18</f>
        <v>0.5</v>
      </c>
      <c r="E30" s="61">
        <f t="shared" si="3"/>
        <v>0.5</v>
      </c>
      <c r="F30" s="28"/>
      <c r="G30" s="28"/>
      <c r="H30" s="100"/>
      <c r="I30" s="100"/>
      <c r="J30" s="100"/>
      <c r="K30" s="100"/>
      <c r="L30" s="6"/>
      <c r="M30" s="5"/>
      <c r="N30" s="100"/>
      <c r="O30" s="100"/>
      <c r="P30" s="100"/>
      <c r="Q30" s="100"/>
      <c r="R30" s="100"/>
      <c r="S30" s="138"/>
      <c r="T30" s="138"/>
      <c r="U30" s="138"/>
      <c r="V30" s="138"/>
      <c r="W30" s="138"/>
      <c r="X30" s="139"/>
    </row>
    <row r="31" spans="2:46" ht="17.649999999999999" customHeight="1">
      <c r="B31" s="62" t="s">
        <v>35</v>
      </c>
      <c r="C31" s="194"/>
      <c r="D31" s="194"/>
      <c r="E31" s="61">
        <f t="shared" si="3"/>
        <v>0.5</v>
      </c>
      <c r="F31" s="28"/>
      <c r="G31" s="28"/>
      <c r="H31" s="100"/>
      <c r="I31" s="100"/>
      <c r="J31" s="100"/>
      <c r="K31" s="100"/>
      <c r="L31" s="6"/>
      <c r="M31" s="5"/>
      <c r="N31" s="100"/>
      <c r="O31" s="100"/>
      <c r="P31" s="100"/>
      <c r="Q31" s="100"/>
      <c r="R31" s="100"/>
      <c r="S31" s="138"/>
      <c r="T31" s="138"/>
      <c r="U31" s="138"/>
      <c r="V31" s="138"/>
      <c r="W31" s="138"/>
      <c r="X31" s="139"/>
    </row>
    <row r="32" spans="2:46" ht="17.649999999999999" customHeight="1">
      <c r="B32" s="62" t="s">
        <v>36</v>
      </c>
      <c r="C32" s="195"/>
      <c r="D32" s="195"/>
      <c r="E32" s="61">
        <f t="shared" si="3"/>
        <v>0.5</v>
      </c>
      <c r="F32" s="28"/>
      <c r="G32" s="28"/>
      <c r="H32" s="100"/>
      <c r="I32" s="100"/>
      <c r="J32" s="100"/>
      <c r="K32" s="100"/>
      <c r="L32" s="6"/>
      <c r="M32" s="5"/>
      <c r="N32" s="100"/>
      <c r="O32" s="100"/>
      <c r="P32" s="100"/>
      <c r="Q32" s="100"/>
      <c r="R32" s="100"/>
      <c r="S32" s="138"/>
      <c r="T32" s="138"/>
      <c r="U32" s="138"/>
      <c r="V32" s="138"/>
      <c r="W32" s="138"/>
      <c r="X32" s="139"/>
    </row>
    <row r="33" spans="2:27" ht="17.649999999999999" customHeight="1">
      <c r="B33" s="62" t="s">
        <v>37</v>
      </c>
      <c r="C33" s="193">
        <f>IF(ISERROR($N$23/$D$24),0,$N$23/$D$24)</f>
        <v>0.76</v>
      </c>
      <c r="D33" s="193">
        <f t="shared" si="4"/>
        <v>0.5</v>
      </c>
      <c r="E33" s="61">
        <f t="shared" si="3"/>
        <v>0.5</v>
      </c>
      <c r="F33" s="28"/>
      <c r="G33" s="28"/>
      <c r="H33" s="100"/>
      <c r="I33" s="100"/>
      <c r="J33" s="100"/>
      <c r="K33" s="100"/>
      <c r="L33" s="6"/>
      <c r="M33" s="5"/>
      <c r="N33" s="100"/>
      <c r="O33" s="100"/>
      <c r="P33" s="100"/>
      <c r="Q33" s="100"/>
      <c r="R33" s="100"/>
      <c r="S33" s="138"/>
      <c r="T33" s="138"/>
      <c r="U33" s="138"/>
      <c r="V33" s="138"/>
      <c r="W33" s="138"/>
      <c r="X33" s="139"/>
    </row>
    <row r="34" spans="2:27" ht="17.649999999999999" customHeight="1">
      <c r="B34" s="62" t="s">
        <v>38</v>
      </c>
      <c r="C34" s="194"/>
      <c r="D34" s="194"/>
      <c r="E34" s="61">
        <f t="shared" si="3"/>
        <v>0.5</v>
      </c>
      <c r="F34" s="28"/>
      <c r="G34" s="28"/>
      <c r="H34" s="100"/>
      <c r="I34" s="100"/>
      <c r="J34" s="100"/>
      <c r="K34" s="100"/>
      <c r="L34" s="6"/>
      <c r="M34" s="5"/>
      <c r="N34" s="100"/>
      <c r="O34" s="100"/>
      <c r="P34" s="100"/>
      <c r="Q34" s="100"/>
      <c r="R34" s="100"/>
      <c r="S34" s="138"/>
      <c r="T34" s="138"/>
      <c r="U34" s="138"/>
      <c r="V34" s="138"/>
      <c r="W34" s="138"/>
      <c r="X34" s="139"/>
    </row>
    <row r="35" spans="2:27" ht="17.649999999999999" customHeight="1">
      <c r="B35" s="62" t="s">
        <v>39</v>
      </c>
      <c r="C35" s="195"/>
      <c r="D35" s="195"/>
      <c r="E35" s="61">
        <f t="shared" si="3"/>
        <v>0.5</v>
      </c>
      <c r="F35" s="28"/>
      <c r="G35" s="28"/>
      <c r="H35" s="100"/>
      <c r="I35" s="100"/>
      <c r="J35" s="100"/>
      <c r="K35" s="100"/>
      <c r="L35" s="6"/>
      <c r="M35" s="5"/>
      <c r="N35" s="100"/>
      <c r="O35" s="100"/>
      <c r="P35" s="100"/>
      <c r="Q35" s="100"/>
      <c r="R35" s="100"/>
      <c r="S35" s="138"/>
      <c r="T35" s="138"/>
      <c r="U35" s="138"/>
      <c r="V35" s="138"/>
      <c r="W35" s="138"/>
      <c r="X35" s="139"/>
    </row>
    <row r="36" spans="2:27" ht="17.649999999999999" customHeight="1">
      <c r="B36" s="62" t="s">
        <v>40</v>
      </c>
      <c r="C36" s="193">
        <f>IF(ISERROR($T$23/$D$24),0,$T$23/$D$24)</f>
        <v>0</v>
      </c>
      <c r="D36" s="193">
        <f t="shared" si="4"/>
        <v>0.5</v>
      </c>
      <c r="E36" s="61">
        <f t="shared" si="3"/>
        <v>0.5</v>
      </c>
      <c r="F36" s="28"/>
      <c r="G36" s="28"/>
      <c r="H36" s="100"/>
      <c r="I36" s="100"/>
      <c r="J36" s="100"/>
      <c r="K36" s="100"/>
      <c r="L36" s="6"/>
      <c r="M36" s="5"/>
      <c r="N36" s="100"/>
      <c r="O36" s="100"/>
      <c r="P36" s="100"/>
      <c r="Q36" s="100"/>
      <c r="R36" s="100"/>
      <c r="S36" s="138"/>
      <c r="T36" s="138"/>
      <c r="U36" s="138"/>
      <c r="V36" s="138"/>
      <c r="W36" s="138"/>
      <c r="X36" s="139"/>
    </row>
    <row r="37" spans="2:27" ht="17.649999999999999" customHeight="1">
      <c r="B37" s="62" t="s">
        <v>41</v>
      </c>
      <c r="C37" s="194"/>
      <c r="D37" s="194"/>
      <c r="E37" s="61">
        <f t="shared" si="3"/>
        <v>0.5</v>
      </c>
      <c r="F37" s="28"/>
      <c r="G37" s="28"/>
      <c r="H37" s="100"/>
      <c r="I37" s="100"/>
      <c r="J37" s="100"/>
      <c r="K37" s="100"/>
      <c r="L37" s="6"/>
      <c r="M37" s="5"/>
      <c r="N37" s="100"/>
      <c r="O37" s="100"/>
      <c r="P37" s="100"/>
      <c r="Q37" s="100"/>
      <c r="R37" s="100"/>
      <c r="S37" s="138"/>
      <c r="T37" s="138"/>
      <c r="U37" s="138"/>
      <c r="V37" s="138"/>
      <c r="W37" s="138"/>
      <c r="X37" s="139"/>
    </row>
    <row r="38" spans="2:27" ht="17.649999999999999" customHeight="1">
      <c r="B38" s="62" t="s">
        <v>42</v>
      </c>
      <c r="C38" s="195"/>
      <c r="D38" s="195"/>
      <c r="E38" s="61">
        <v>0</v>
      </c>
      <c r="F38" s="29"/>
      <c r="G38" s="29"/>
      <c r="H38" s="130"/>
      <c r="I38" s="130"/>
      <c r="J38" s="130"/>
      <c r="K38" s="130"/>
      <c r="L38" s="7"/>
      <c r="M38" s="8"/>
      <c r="N38" s="130"/>
      <c r="O38" s="130"/>
      <c r="P38" s="130"/>
      <c r="Q38" s="130"/>
      <c r="R38" s="130"/>
      <c r="S38" s="140"/>
      <c r="T38" s="140"/>
      <c r="U38" s="140"/>
      <c r="V38" s="140"/>
      <c r="W38" s="140"/>
      <c r="X38" s="141"/>
    </row>
    <row r="39" spans="2:27" ht="8.4499999999999993" customHeight="1">
      <c r="B39" s="30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31"/>
    </row>
    <row r="40" spans="2:27" ht="15.75" customHeight="1">
      <c r="B40" s="134" t="s">
        <v>50</v>
      </c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6"/>
    </row>
    <row r="41" spans="2:27" ht="33" customHeight="1"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50"/>
      <c r="Z41" s="51"/>
      <c r="AA41" s="51"/>
    </row>
    <row r="42" spans="2:27" ht="10.5" customHeight="1">
      <c r="B42" s="132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33"/>
      <c r="Y42" s="52"/>
      <c r="Z42" s="53"/>
      <c r="AA42" s="54"/>
    </row>
    <row r="43" spans="2:27" ht="18" customHeight="1">
      <c r="B43" s="124" t="s">
        <v>43</v>
      </c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6"/>
      <c r="Y43" s="52"/>
      <c r="Z43" s="53"/>
      <c r="AA43" s="54"/>
    </row>
    <row r="44" spans="2:27" ht="32.25" customHeight="1">
      <c r="B44" s="127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9"/>
      <c r="Y44" s="52"/>
      <c r="Z44" s="53"/>
      <c r="AA44" s="54"/>
    </row>
    <row r="45" spans="2:27" ht="8.4499999999999993" customHeight="1">
      <c r="B45" s="30"/>
      <c r="C45" s="27"/>
      <c r="D45" s="27"/>
      <c r="E45" s="27"/>
      <c r="F45" s="27"/>
      <c r="G45" s="111"/>
      <c r="H45" s="111"/>
      <c r="I45" s="111"/>
      <c r="J45" s="111"/>
      <c r="K45" s="111"/>
      <c r="L45" s="11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31"/>
      <c r="Y45" s="52"/>
      <c r="Z45" s="53"/>
      <c r="AA45" s="54"/>
    </row>
    <row r="46" spans="2:27" ht="12.75">
      <c r="B46" s="113" t="s">
        <v>44</v>
      </c>
      <c r="C46" s="114"/>
      <c r="D46" s="114"/>
      <c r="E46" s="114"/>
      <c r="F46" s="114"/>
      <c r="G46" s="114"/>
      <c r="H46" s="114"/>
      <c r="I46" s="28"/>
      <c r="J46" s="13" t="s">
        <v>45</v>
      </c>
      <c r="K46" s="28"/>
      <c r="L46" s="115" t="s">
        <v>153</v>
      </c>
      <c r="M46" s="116"/>
      <c r="N46" s="28"/>
      <c r="O46" s="5" t="s">
        <v>46</v>
      </c>
      <c r="P46" s="28"/>
      <c r="Q46" s="117"/>
      <c r="R46" s="118"/>
      <c r="S46" s="28"/>
      <c r="T46" s="28"/>
      <c r="U46" s="28"/>
      <c r="V46" s="28"/>
      <c r="W46" s="28"/>
      <c r="X46" s="33"/>
      <c r="Y46" s="52"/>
      <c r="Z46" s="53"/>
      <c r="AA46" s="54"/>
    </row>
    <row r="47" spans="2:27" ht="8.4499999999999993" customHeight="1">
      <c r="B47" s="34"/>
      <c r="C47" s="28"/>
      <c r="D47" s="28"/>
      <c r="E47" s="28"/>
      <c r="F47" s="28"/>
      <c r="G47" s="28"/>
      <c r="H47" s="28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20"/>
      <c r="Y47" s="52"/>
      <c r="Z47" s="53"/>
      <c r="AA47" s="54"/>
    </row>
    <row r="48" spans="2:27" ht="35.25" customHeight="1">
      <c r="B48" s="121" t="s">
        <v>57</v>
      </c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3"/>
      <c r="Y48" s="52"/>
      <c r="Z48" s="53"/>
      <c r="AA48" s="54"/>
    </row>
    <row r="49" spans="2:27" ht="8.4499999999999993" customHeight="1">
      <c r="B49" s="14"/>
      <c r="C49" s="29"/>
      <c r="D49" s="29"/>
      <c r="E49" s="29"/>
      <c r="F49" s="29"/>
      <c r="G49" s="15"/>
      <c r="H49" s="29"/>
      <c r="I49" s="16"/>
      <c r="J49" s="35"/>
      <c r="K49" s="7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36"/>
      <c r="Y49" s="52"/>
      <c r="Z49" s="53"/>
      <c r="AA49" s="54"/>
    </row>
    <row r="50" spans="2:27" ht="13.5" customHeight="1"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52"/>
      <c r="Z50" s="53"/>
      <c r="AA50" s="54"/>
    </row>
  </sheetData>
  <sheetProtection selectLockedCells="1" selectUnlockedCells="1"/>
  <mergeCells count="197">
    <mergeCell ref="D24:X24"/>
    <mergeCell ref="AI15:AK18"/>
    <mergeCell ref="B1:T1"/>
    <mergeCell ref="U1:X4"/>
    <mergeCell ref="B2:T4"/>
    <mergeCell ref="AB3:AR4"/>
    <mergeCell ref="C5:D5"/>
    <mergeCell ref="E5:G5"/>
    <mergeCell ref="H5:J5"/>
    <mergeCell ref="K5:N5"/>
    <mergeCell ref="O5:R5"/>
    <mergeCell ref="S5:V5"/>
    <mergeCell ref="AR5:AR6"/>
    <mergeCell ref="B6:X6"/>
    <mergeCell ref="AR7:AR10"/>
    <mergeCell ref="W5:X5"/>
    <mergeCell ref="AB5:AC6"/>
    <mergeCell ref="AD5:AH6"/>
    <mergeCell ref="AI5:AK6"/>
    <mergeCell ref="AL5:AO6"/>
    <mergeCell ref="AP5:AQ6"/>
    <mergeCell ref="AD8:AH8"/>
    <mergeCell ref="B9:X9"/>
    <mergeCell ref="AD9:AH9"/>
    <mergeCell ref="B10:X10"/>
    <mergeCell ref="AD10:AH10"/>
    <mergeCell ref="AI7:AK10"/>
    <mergeCell ref="AL7:AO10"/>
    <mergeCell ref="AP7:AQ10"/>
    <mergeCell ref="AI11:AK14"/>
    <mergeCell ref="AL11:AO14"/>
    <mergeCell ref="AP11:AQ14"/>
    <mergeCell ref="B7:F8"/>
    <mergeCell ref="G7:X8"/>
    <mergeCell ref="AB7:AC10"/>
    <mergeCell ref="AD7:AH7"/>
    <mergeCell ref="AR11:AR14"/>
    <mergeCell ref="B12:F13"/>
    <mergeCell ref="G12:J13"/>
    <mergeCell ref="K12:N13"/>
    <mergeCell ref="O12:X12"/>
    <mergeCell ref="AD12:AH12"/>
    <mergeCell ref="B14:F14"/>
    <mergeCell ref="G14:J14"/>
    <mergeCell ref="K14:N14"/>
    <mergeCell ref="O14:R14"/>
    <mergeCell ref="S14:U14"/>
    <mergeCell ref="V14:X14"/>
    <mergeCell ref="AD14:AH14"/>
    <mergeCell ref="O13:R13"/>
    <mergeCell ref="S13:U13"/>
    <mergeCell ref="V13:X13"/>
    <mergeCell ref="AD13:AH13"/>
    <mergeCell ref="B11:X11"/>
    <mergeCell ref="AB11:AC14"/>
    <mergeCell ref="AD11:AH11"/>
    <mergeCell ref="B15:X15"/>
    <mergeCell ref="AB15:AC18"/>
    <mergeCell ref="AD15:AH15"/>
    <mergeCell ref="AL15:AO15"/>
    <mergeCell ref="AP15:AQ15"/>
    <mergeCell ref="M17:Q17"/>
    <mergeCell ref="R17:U17"/>
    <mergeCell ref="V17:X17"/>
    <mergeCell ref="AR15:AR18"/>
    <mergeCell ref="B16:B17"/>
    <mergeCell ref="C16:D17"/>
    <mergeCell ref="E16:F17"/>
    <mergeCell ref="G16:L17"/>
    <mergeCell ref="M16:X16"/>
    <mergeCell ref="AD16:AH16"/>
    <mergeCell ref="AL16:AO16"/>
    <mergeCell ref="AP16:AQ16"/>
    <mergeCell ref="AD17:AH17"/>
    <mergeCell ref="AL17:AO17"/>
    <mergeCell ref="AP17:AQ17"/>
    <mergeCell ref="C18:D18"/>
    <mergeCell ref="E18:F18"/>
    <mergeCell ref="G18:L18"/>
    <mergeCell ref="M18:Q18"/>
    <mergeCell ref="R18:U18"/>
    <mergeCell ref="V18:X18"/>
    <mergeCell ref="AD18:AH18"/>
    <mergeCell ref="AL18:AO18"/>
    <mergeCell ref="AP18:AQ18"/>
    <mergeCell ref="B19:L19"/>
    <mergeCell ref="M19:X19"/>
    <mergeCell ref="AB19:AC22"/>
    <mergeCell ref="AD19:AH19"/>
    <mergeCell ref="AI19:AK19"/>
    <mergeCell ref="AL19:AO19"/>
    <mergeCell ref="AP19:AQ19"/>
    <mergeCell ref="AR19:AR22"/>
    <mergeCell ref="B20:L20"/>
    <mergeCell ref="M20:X20"/>
    <mergeCell ref="AD20:AH20"/>
    <mergeCell ref="AI20:AK20"/>
    <mergeCell ref="AL20:AO20"/>
    <mergeCell ref="AP20:AQ20"/>
    <mergeCell ref="B21:X21"/>
    <mergeCell ref="AD21:AH21"/>
    <mergeCell ref="AI21:AK21"/>
    <mergeCell ref="AL21:AO21"/>
    <mergeCell ref="AP21:AQ21"/>
    <mergeCell ref="B22:C22"/>
    <mergeCell ref="G22:I22"/>
    <mergeCell ref="K22:M22"/>
    <mergeCell ref="O22:P22"/>
    <mergeCell ref="Q22:S22"/>
    <mergeCell ref="T22:U22"/>
    <mergeCell ref="V22:W22"/>
    <mergeCell ref="AD22:AH22"/>
    <mergeCell ref="AI22:AK22"/>
    <mergeCell ref="AL22:AO22"/>
    <mergeCell ref="AP22:AQ22"/>
    <mergeCell ref="B23:C23"/>
    <mergeCell ref="D23:F23"/>
    <mergeCell ref="G23:M23"/>
    <mergeCell ref="N23:S23"/>
    <mergeCell ref="T23:X23"/>
    <mergeCell ref="S26:X26"/>
    <mergeCell ref="C27:C29"/>
    <mergeCell ref="D27:D29"/>
    <mergeCell ref="J27:K27"/>
    <mergeCell ref="S27:X38"/>
    <mergeCell ref="H28:I28"/>
    <mergeCell ref="B24:C24"/>
    <mergeCell ref="B25:X25"/>
    <mergeCell ref="J28:K28"/>
    <mergeCell ref="N28:O28"/>
    <mergeCell ref="P28:R28"/>
    <mergeCell ref="H29:I29"/>
    <mergeCell ref="J29:K29"/>
    <mergeCell ref="N29:O29"/>
    <mergeCell ref="P29:R29"/>
    <mergeCell ref="H26:I27"/>
    <mergeCell ref="J26:M26"/>
    <mergeCell ref="N26:O27"/>
    <mergeCell ref="P26:R27"/>
    <mergeCell ref="C33:C35"/>
    <mergeCell ref="P37:R37"/>
    <mergeCell ref="C30:C32"/>
    <mergeCell ref="D30:D32"/>
    <mergeCell ref="H30:I30"/>
    <mergeCell ref="J30:K30"/>
    <mergeCell ref="N30:O30"/>
    <mergeCell ref="P30:R30"/>
    <mergeCell ref="H31:I31"/>
    <mergeCell ref="J31:K31"/>
    <mergeCell ref="N31:O31"/>
    <mergeCell ref="P31:R31"/>
    <mergeCell ref="J32:K32"/>
    <mergeCell ref="N32:O32"/>
    <mergeCell ref="P32:R32"/>
    <mergeCell ref="H34:I34"/>
    <mergeCell ref="J34:K34"/>
    <mergeCell ref="N34:O34"/>
    <mergeCell ref="P34:R34"/>
    <mergeCell ref="H35:I35"/>
    <mergeCell ref="J35:K35"/>
    <mergeCell ref="N35:O35"/>
    <mergeCell ref="P35:R35"/>
    <mergeCell ref="H32:I32"/>
    <mergeCell ref="B41:X41"/>
    <mergeCell ref="C36:C38"/>
    <mergeCell ref="D36:D38"/>
    <mergeCell ref="H36:I36"/>
    <mergeCell ref="J36:K36"/>
    <mergeCell ref="N36:O36"/>
    <mergeCell ref="P36:R36"/>
    <mergeCell ref="H37:I37"/>
    <mergeCell ref="J37:K37"/>
    <mergeCell ref="N37:O37"/>
    <mergeCell ref="AB1:AR1"/>
    <mergeCell ref="B48:X48"/>
    <mergeCell ref="G50:H50"/>
    <mergeCell ref="I50:X50"/>
    <mergeCell ref="B42:X42"/>
    <mergeCell ref="B43:X43"/>
    <mergeCell ref="B44:X44"/>
    <mergeCell ref="G45:H45"/>
    <mergeCell ref="I45:J45"/>
    <mergeCell ref="K45:L45"/>
    <mergeCell ref="D33:D35"/>
    <mergeCell ref="H33:I33"/>
    <mergeCell ref="J33:K33"/>
    <mergeCell ref="N33:O33"/>
    <mergeCell ref="P33:R33"/>
    <mergeCell ref="B46:H46"/>
    <mergeCell ref="L46:M46"/>
    <mergeCell ref="Q46:R46"/>
    <mergeCell ref="I47:X47"/>
    <mergeCell ref="H38:I38"/>
    <mergeCell ref="J38:K38"/>
    <mergeCell ref="N38:O38"/>
    <mergeCell ref="P38:R38"/>
    <mergeCell ref="B40:X40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Hoja1!$F$3:$F$8</xm:f>
          </x14:formula1>
          <xm:sqref>C18:D18</xm:sqref>
        </x14:dataValidation>
        <x14:dataValidation type="list" allowBlank="1" showInputMessage="1" showErrorMessage="1">
          <x14:formula1>
            <xm:f>Hoja1!$A$3:$A$24</xm:f>
          </x14:formula1>
          <xm:sqref>G7:X8</xm:sqref>
        </x14:dataValidation>
        <x14:dataValidation type="list" allowBlank="1" showInputMessage="1" showErrorMessage="1">
          <x14:formula1>
            <xm:f>Hoja1!$D$3:$D$13</xm:f>
          </x14:formula1>
          <xm:sqref>G14:J14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  <pageSetUpPr fitToPage="1"/>
  </sheetPr>
  <dimension ref="B1:AU50"/>
  <sheetViews>
    <sheetView topLeftCell="A4" zoomScale="80" zoomScaleNormal="80" zoomScaleSheetLayoutView="100" workbookViewId="0">
      <selection activeCell="AR26" sqref="AR26"/>
    </sheetView>
  </sheetViews>
  <sheetFormatPr baseColWidth="10" defaultColWidth="4.625" defaultRowHeight="13.5" customHeight="1"/>
  <cols>
    <col min="1" max="1" width="1" style="23" customWidth="1"/>
    <col min="2" max="2" width="9.875" style="23" customWidth="1"/>
    <col min="3" max="3" width="8.5" style="23" customWidth="1"/>
    <col min="4" max="4" width="8.25" style="23" customWidth="1"/>
    <col min="5" max="5" width="8.125" style="23" customWidth="1"/>
    <col min="6" max="6" width="6.625" style="23" customWidth="1"/>
    <col min="7" max="7" width="3.5" style="23" customWidth="1"/>
    <col min="8" max="8" width="2.375" style="23" customWidth="1"/>
    <col min="9" max="9" width="2" style="23" customWidth="1"/>
    <col min="10" max="10" width="7.25" style="23" customWidth="1"/>
    <col min="11" max="11" width="1.75" style="23" customWidth="1"/>
    <col min="12" max="12" width="2.125" style="23" customWidth="1"/>
    <col min="13" max="13" width="2.375" style="23" customWidth="1"/>
    <col min="14" max="14" width="6.125" style="23" customWidth="1"/>
    <col min="15" max="15" width="4.5" style="23" customWidth="1"/>
    <col min="16" max="16" width="2" style="23" customWidth="1"/>
    <col min="17" max="17" width="1.5" style="23" customWidth="1"/>
    <col min="18" max="18" width="3.75" style="23" customWidth="1"/>
    <col min="19" max="19" width="5.375" style="23" customWidth="1"/>
    <col min="20" max="20" width="3.875" style="23" customWidth="1"/>
    <col min="21" max="21" width="4.375" style="23" customWidth="1"/>
    <col min="22" max="22" width="5.875" style="23" customWidth="1"/>
    <col min="23" max="23" width="5.75" style="23" customWidth="1"/>
    <col min="24" max="24" width="6.25" style="23" customWidth="1"/>
    <col min="25" max="25" width="1.375" style="41" customWidth="1"/>
    <col min="26" max="26" width="3.25" style="42" customWidth="1"/>
    <col min="27" max="27" width="3.75" style="42" customWidth="1"/>
    <col min="28" max="34" width="4.625" style="42"/>
    <col min="35" max="37" width="6.25" style="42" customWidth="1"/>
    <col min="38" max="40" width="4.625" style="42"/>
    <col min="41" max="41" width="4.625" style="42" customWidth="1"/>
    <col min="42" max="43" width="4.625" style="42"/>
    <col min="44" max="44" width="9.125" style="23" customWidth="1"/>
    <col min="45" max="45" width="4.625" style="23"/>
    <col min="46" max="46" width="19.875" style="23" customWidth="1"/>
    <col min="47" max="48" width="4.625" style="23"/>
    <col min="49" max="49" width="8.625" style="23" bestFit="1" customWidth="1"/>
    <col min="50" max="16384" width="4.625" style="23"/>
  </cols>
  <sheetData>
    <row r="1" spans="2:47" ht="20.25" customHeight="1">
      <c r="B1" s="79" t="s">
        <v>72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1"/>
      <c r="U1" s="91"/>
      <c r="V1" s="92"/>
      <c r="W1" s="92"/>
      <c r="X1" s="93"/>
      <c r="AB1" s="177" t="s">
        <v>173</v>
      </c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</row>
    <row r="2" spans="2:47" ht="13.5" customHeight="1">
      <c r="B2" s="82" t="s">
        <v>75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4"/>
      <c r="U2" s="94"/>
      <c r="V2" s="95"/>
      <c r="W2" s="95"/>
      <c r="X2" s="96"/>
    </row>
    <row r="3" spans="2:47" ht="13.5" customHeight="1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7"/>
      <c r="U3" s="94"/>
      <c r="V3" s="95"/>
      <c r="W3" s="95"/>
      <c r="X3" s="96"/>
      <c r="AB3" s="183" t="s">
        <v>150</v>
      </c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</row>
    <row r="4" spans="2:47" ht="13.5" customHeight="1">
      <c r="B4" s="88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90"/>
      <c r="U4" s="97"/>
      <c r="V4" s="98"/>
      <c r="W4" s="98"/>
      <c r="X4" s="99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</row>
    <row r="5" spans="2:47" s="38" customFormat="1" ht="14.25" customHeight="1">
      <c r="B5" s="58" t="s">
        <v>0</v>
      </c>
      <c r="C5" s="71" t="s">
        <v>126</v>
      </c>
      <c r="D5" s="71"/>
      <c r="E5" s="72" t="s">
        <v>1</v>
      </c>
      <c r="F5" s="72"/>
      <c r="G5" s="72"/>
      <c r="H5" s="73" t="s">
        <v>118</v>
      </c>
      <c r="I5" s="73"/>
      <c r="J5" s="73"/>
      <c r="K5" s="72" t="s">
        <v>2</v>
      </c>
      <c r="L5" s="72"/>
      <c r="M5" s="72"/>
      <c r="N5" s="72"/>
      <c r="O5" s="71" t="s">
        <v>119</v>
      </c>
      <c r="P5" s="71"/>
      <c r="Q5" s="71"/>
      <c r="R5" s="71"/>
      <c r="S5" s="74" t="s">
        <v>3</v>
      </c>
      <c r="T5" s="75"/>
      <c r="U5" s="75"/>
      <c r="V5" s="76"/>
      <c r="W5" s="77" t="s">
        <v>120</v>
      </c>
      <c r="X5" s="78"/>
      <c r="Y5" s="43"/>
      <c r="Z5" s="44"/>
      <c r="AA5" s="44"/>
      <c r="AB5" s="182" t="s">
        <v>143</v>
      </c>
      <c r="AC5" s="182"/>
      <c r="AD5" s="182" t="s">
        <v>144</v>
      </c>
      <c r="AE5" s="182"/>
      <c r="AF5" s="182"/>
      <c r="AG5" s="182"/>
      <c r="AH5" s="182"/>
      <c r="AI5" s="182" t="s">
        <v>145</v>
      </c>
      <c r="AJ5" s="182"/>
      <c r="AK5" s="182"/>
      <c r="AL5" s="182" t="s">
        <v>146</v>
      </c>
      <c r="AM5" s="182"/>
      <c r="AN5" s="182"/>
      <c r="AO5" s="182"/>
      <c r="AP5" s="183" t="s">
        <v>147</v>
      </c>
      <c r="AQ5" s="183"/>
      <c r="AR5" s="185" t="s">
        <v>148</v>
      </c>
    </row>
    <row r="6" spans="2:47" ht="9" customHeight="1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3"/>
      <c r="AQ6" s="183"/>
      <c r="AR6" s="185"/>
    </row>
    <row r="7" spans="2:47" ht="14.25" customHeight="1">
      <c r="B7" s="155" t="s">
        <v>76</v>
      </c>
      <c r="C7" s="156"/>
      <c r="D7" s="156"/>
      <c r="E7" s="156"/>
      <c r="F7" s="157"/>
      <c r="G7" s="161" t="s">
        <v>85</v>
      </c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3"/>
      <c r="AB7" s="184">
        <v>2019</v>
      </c>
      <c r="AC7" s="184"/>
      <c r="AD7" s="187" t="s">
        <v>127</v>
      </c>
      <c r="AE7" s="187"/>
      <c r="AF7" s="187"/>
      <c r="AG7" s="187"/>
      <c r="AH7" s="187"/>
      <c r="AI7" s="227">
        <v>0</v>
      </c>
      <c r="AJ7" s="228"/>
      <c r="AK7" s="229"/>
      <c r="AL7" s="227">
        <v>0</v>
      </c>
      <c r="AM7" s="228"/>
      <c r="AN7" s="228"/>
      <c r="AO7" s="229"/>
      <c r="AP7" s="285" t="e">
        <f>+AL7/AI7</f>
        <v>#DIV/0!</v>
      </c>
      <c r="AQ7" s="197"/>
      <c r="AR7" s="178" t="e">
        <f>+AP7</f>
        <v>#DIV/0!</v>
      </c>
    </row>
    <row r="8" spans="2:47" ht="14.25" customHeight="1">
      <c r="B8" s="158"/>
      <c r="C8" s="159"/>
      <c r="D8" s="159"/>
      <c r="E8" s="159"/>
      <c r="F8" s="160"/>
      <c r="G8" s="164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6"/>
      <c r="AB8" s="184"/>
      <c r="AC8" s="184"/>
      <c r="AD8" s="187" t="s">
        <v>128</v>
      </c>
      <c r="AE8" s="187"/>
      <c r="AF8" s="187"/>
      <c r="AG8" s="187"/>
      <c r="AH8" s="187"/>
      <c r="AI8" s="230"/>
      <c r="AJ8" s="231"/>
      <c r="AK8" s="232"/>
      <c r="AL8" s="230"/>
      <c r="AM8" s="231"/>
      <c r="AN8" s="231"/>
      <c r="AO8" s="232"/>
      <c r="AP8" s="198"/>
      <c r="AQ8" s="199"/>
      <c r="AR8" s="178"/>
    </row>
    <row r="9" spans="2:47" ht="19.149999999999999" customHeight="1">
      <c r="B9" s="108" t="s">
        <v>49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10"/>
      <c r="AB9" s="184"/>
      <c r="AC9" s="184"/>
      <c r="AD9" s="187" t="s">
        <v>129</v>
      </c>
      <c r="AE9" s="187"/>
      <c r="AF9" s="187"/>
      <c r="AG9" s="187"/>
      <c r="AH9" s="187"/>
      <c r="AI9" s="230"/>
      <c r="AJ9" s="231"/>
      <c r="AK9" s="232"/>
      <c r="AL9" s="230"/>
      <c r="AM9" s="231"/>
      <c r="AN9" s="231"/>
      <c r="AO9" s="232"/>
      <c r="AP9" s="198"/>
      <c r="AQ9" s="199"/>
      <c r="AR9" s="178"/>
    </row>
    <row r="10" spans="2:47" ht="15" customHeight="1">
      <c r="B10" s="148" t="s">
        <v>4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AB10" s="184"/>
      <c r="AC10" s="184"/>
      <c r="AD10" s="187" t="s">
        <v>130</v>
      </c>
      <c r="AE10" s="187"/>
      <c r="AF10" s="187"/>
      <c r="AG10" s="187"/>
      <c r="AH10" s="187"/>
      <c r="AI10" s="233"/>
      <c r="AJ10" s="234"/>
      <c r="AK10" s="235"/>
      <c r="AL10" s="233"/>
      <c r="AM10" s="234"/>
      <c r="AN10" s="234"/>
      <c r="AO10" s="235"/>
      <c r="AP10" s="200"/>
      <c r="AQ10" s="201"/>
      <c r="AR10" s="178"/>
    </row>
    <row r="11" spans="2:47" ht="38.25" customHeight="1">
      <c r="B11" s="150" t="s">
        <v>154</v>
      </c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AB11" s="186">
        <v>2020</v>
      </c>
      <c r="AC11" s="186"/>
      <c r="AD11" s="188" t="s">
        <v>131</v>
      </c>
      <c r="AE11" s="188"/>
      <c r="AF11" s="188"/>
      <c r="AG11" s="188"/>
      <c r="AH11" s="188"/>
      <c r="AI11" s="236">
        <f>+'[2]F11  PLAN DE INVERSIÓN Y EJE...'!$J$12</f>
        <v>1451000000</v>
      </c>
      <c r="AJ11" s="237"/>
      <c r="AK11" s="238"/>
      <c r="AL11" s="236">
        <f>+'[2]F11  PLAN DE INVERSIÓN Y EJE...'!$O$12</f>
        <v>1281453812.8699999</v>
      </c>
      <c r="AM11" s="237"/>
      <c r="AN11" s="237"/>
      <c r="AO11" s="238"/>
      <c r="AP11" s="279">
        <f>AL11/AI11</f>
        <v>0.88315217978635419</v>
      </c>
      <c r="AQ11" s="280"/>
      <c r="AR11" s="179">
        <f>+AP11</f>
        <v>0.88315217978635419</v>
      </c>
    </row>
    <row r="12" spans="2:47" ht="12.75">
      <c r="B12" s="167" t="s">
        <v>56</v>
      </c>
      <c r="C12" s="168"/>
      <c r="D12" s="168"/>
      <c r="E12" s="168"/>
      <c r="F12" s="169"/>
      <c r="G12" s="167" t="s">
        <v>48</v>
      </c>
      <c r="H12" s="168"/>
      <c r="I12" s="168"/>
      <c r="J12" s="169"/>
      <c r="K12" s="167" t="s">
        <v>5</v>
      </c>
      <c r="L12" s="168"/>
      <c r="M12" s="168"/>
      <c r="N12" s="169"/>
      <c r="O12" s="148" t="s">
        <v>6</v>
      </c>
      <c r="P12" s="149"/>
      <c r="Q12" s="149"/>
      <c r="R12" s="149"/>
      <c r="S12" s="149"/>
      <c r="T12" s="149"/>
      <c r="U12" s="149"/>
      <c r="V12" s="149"/>
      <c r="W12" s="149"/>
      <c r="X12" s="152"/>
      <c r="Y12" s="45"/>
      <c r="Z12" s="46"/>
      <c r="AA12" s="46"/>
      <c r="AB12" s="186"/>
      <c r="AC12" s="186"/>
      <c r="AD12" s="188" t="s">
        <v>132</v>
      </c>
      <c r="AE12" s="188"/>
      <c r="AF12" s="188"/>
      <c r="AG12" s="188"/>
      <c r="AH12" s="188"/>
      <c r="AI12" s="239"/>
      <c r="AJ12" s="240"/>
      <c r="AK12" s="241"/>
      <c r="AL12" s="239"/>
      <c r="AM12" s="240"/>
      <c r="AN12" s="240"/>
      <c r="AO12" s="241"/>
      <c r="AP12" s="281"/>
      <c r="AQ12" s="282"/>
      <c r="AR12" s="179"/>
    </row>
    <row r="13" spans="2:47" ht="25.5" customHeight="1">
      <c r="B13" s="170"/>
      <c r="C13" s="171"/>
      <c r="D13" s="171"/>
      <c r="E13" s="171"/>
      <c r="F13" s="172"/>
      <c r="G13" s="170"/>
      <c r="H13" s="171"/>
      <c r="I13" s="171"/>
      <c r="J13" s="172"/>
      <c r="K13" s="170"/>
      <c r="L13" s="171"/>
      <c r="M13" s="171"/>
      <c r="N13" s="172"/>
      <c r="O13" s="148" t="s">
        <v>55</v>
      </c>
      <c r="P13" s="149"/>
      <c r="Q13" s="149"/>
      <c r="R13" s="152"/>
      <c r="S13" s="148" t="s">
        <v>54</v>
      </c>
      <c r="T13" s="149"/>
      <c r="U13" s="152"/>
      <c r="V13" s="148" t="s">
        <v>53</v>
      </c>
      <c r="W13" s="149"/>
      <c r="X13" s="152"/>
      <c r="Y13" s="45"/>
      <c r="Z13" s="46"/>
      <c r="AA13" s="46"/>
      <c r="AB13" s="186"/>
      <c r="AC13" s="186"/>
      <c r="AD13" s="188" t="s">
        <v>133</v>
      </c>
      <c r="AE13" s="188"/>
      <c r="AF13" s="188"/>
      <c r="AG13" s="188"/>
      <c r="AH13" s="188"/>
      <c r="AI13" s="239"/>
      <c r="AJ13" s="240"/>
      <c r="AK13" s="241"/>
      <c r="AL13" s="239"/>
      <c r="AM13" s="240"/>
      <c r="AN13" s="240"/>
      <c r="AO13" s="241"/>
      <c r="AP13" s="281"/>
      <c r="AQ13" s="282"/>
      <c r="AR13" s="179"/>
    </row>
    <row r="14" spans="2:47" ht="29.25" customHeight="1">
      <c r="B14" s="142" t="s">
        <v>160</v>
      </c>
      <c r="C14" s="142"/>
      <c r="D14" s="142"/>
      <c r="E14" s="142"/>
      <c r="F14" s="142"/>
      <c r="G14" s="154" t="s">
        <v>100</v>
      </c>
      <c r="H14" s="154"/>
      <c r="I14" s="154"/>
      <c r="J14" s="154"/>
      <c r="K14" s="154">
        <v>1</v>
      </c>
      <c r="L14" s="154"/>
      <c r="M14" s="154"/>
      <c r="N14" s="154"/>
      <c r="O14" s="145">
        <v>1</v>
      </c>
      <c r="P14" s="146"/>
      <c r="Q14" s="146"/>
      <c r="R14" s="147"/>
      <c r="S14" s="101">
        <v>44561</v>
      </c>
      <c r="T14" s="102"/>
      <c r="U14" s="103"/>
      <c r="V14" s="104">
        <v>2021</v>
      </c>
      <c r="W14" s="104"/>
      <c r="X14" s="104"/>
      <c r="AB14" s="186"/>
      <c r="AC14" s="186"/>
      <c r="AD14" s="188" t="s">
        <v>134</v>
      </c>
      <c r="AE14" s="188"/>
      <c r="AF14" s="188"/>
      <c r="AG14" s="188"/>
      <c r="AH14" s="188"/>
      <c r="AI14" s="242"/>
      <c r="AJ14" s="243"/>
      <c r="AK14" s="244"/>
      <c r="AL14" s="242"/>
      <c r="AM14" s="243"/>
      <c r="AN14" s="243"/>
      <c r="AO14" s="244"/>
      <c r="AP14" s="283"/>
      <c r="AQ14" s="284"/>
      <c r="AR14" s="179"/>
    </row>
    <row r="15" spans="2:47" ht="18" customHeight="1">
      <c r="B15" s="108" t="s">
        <v>7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Z15" s="42" t="s">
        <v>51</v>
      </c>
      <c r="AB15" s="184">
        <v>2021</v>
      </c>
      <c r="AC15" s="184"/>
      <c r="AD15" s="187" t="s">
        <v>135</v>
      </c>
      <c r="AE15" s="187"/>
      <c r="AF15" s="187"/>
      <c r="AG15" s="187"/>
      <c r="AH15" s="187"/>
      <c r="AI15" s="226">
        <f>+'[3]Plan Adqu ICFE 2021 Total'!$X$279+'[3]Plan Adqu ICFE 2021 Total'!$W$279</f>
        <v>13112000</v>
      </c>
      <c r="AJ15" s="226"/>
      <c r="AK15" s="226"/>
      <c r="AL15" s="226">
        <v>8600000</v>
      </c>
      <c r="AM15" s="226"/>
      <c r="AN15" s="226"/>
      <c r="AO15" s="226"/>
      <c r="AP15" s="181">
        <f t="shared" ref="AP15:AP22" si="0">AL15/AI15</f>
        <v>0.65588773642464915</v>
      </c>
      <c r="AQ15" s="181"/>
      <c r="AR15" s="178">
        <f>SUM(AP15:AQ18)/4</f>
        <v>0.29052382262665422</v>
      </c>
      <c r="AT15" s="67" t="s">
        <v>177</v>
      </c>
      <c r="AU15" s="67" t="s">
        <v>174</v>
      </c>
    </row>
    <row r="16" spans="2:47" ht="12.75" customHeight="1">
      <c r="B16" s="173" t="s">
        <v>52</v>
      </c>
      <c r="C16" s="167" t="s">
        <v>8</v>
      </c>
      <c r="D16" s="169"/>
      <c r="E16" s="167" t="s">
        <v>115</v>
      </c>
      <c r="F16" s="169"/>
      <c r="G16" s="167" t="s">
        <v>109</v>
      </c>
      <c r="H16" s="168"/>
      <c r="I16" s="168"/>
      <c r="J16" s="168"/>
      <c r="K16" s="168"/>
      <c r="L16" s="169"/>
      <c r="M16" s="176" t="s">
        <v>116</v>
      </c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AB16" s="184"/>
      <c r="AC16" s="184"/>
      <c r="AD16" s="187" t="s">
        <v>136</v>
      </c>
      <c r="AE16" s="187"/>
      <c r="AF16" s="187"/>
      <c r="AG16" s="187"/>
      <c r="AH16" s="187"/>
      <c r="AI16" s="226">
        <f>+'[3]Plan Adqu ICFE 2021 Total'!$AA$279+'[3]Plan Adqu ICFE 2021 Total'!$Z$279+'[3]Plan Adqu ICFE 2021 Total'!$Y$279</f>
        <v>25668000</v>
      </c>
      <c r="AJ16" s="226"/>
      <c r="AK16" s="226"/>
      <c r="AL16" s="226">
        <f>4300000*3</f>
        <v>12900000</v>
      </c>
      <c r="AM16" s="226"/>
      <c r="AN16" s="226"/>
      <c r="AO16" s="226"/>
      <c r="AP16" s="181">
        <f t="shared" ref="AP16" si="1">AL16/AI16</f>
        <v>0.50257129499766251</v>
      </c>
      <c r="AQ16" s="181"/>
      <c r="AR16" s="178"/>
      <c r="AT16" s="67" t="s">
        <v>177</v>
      </c>
      <c r="AU16" s="67" t="s">
        <v>174</v>
      </c>
    </row>
    <row r="17" spans="2:47" ht="12.75" customHeight="1">
      <c r="B17" s="174"/>
      <c r="C17" s="170"/>
      <c r="D17" s="172"/>
      <c r="E17" s="170"/>
      <c r="F17" s="172"/>
      <c r="G17" s="170"/>
      <c r="H17" s="171"/>
      <c r="I17" s="171"/>
      <c r="J17" s="171"/>
      <c r="K17" s="171"/>
      <c r="L17" s="172"/>
      <c r="M17" s="148" t="s">
        <v>121</v>
      </c>
      <c r="N17" s="149"/>
      <c r="O17" s="149"/>
      <c r="P17" s="149"/>
      <c r="Q17" s="152"/>
      <c r="R17" s="148" t="s">
        <v>122</v>
      </c>
      <c r="S17" s="149"/>
      <c r="T17" s="149"/>
      <c r="U17" s="149"/>
      <c r="V17" s="175" t="s">
        <v>117</v>
      </c>
      <c r="W17" s="175"/>
      <c r="X17" s="175"/>
      <c r="AB17" s="184"/>
      <c r="AC17" s="184"/>
      <c r="AD17" s="187" t="s">
        <v>137</v>
      </c>
      <c r="AE17" s="187"/>
      <c r="AF17" s="187"/>
      <c r="AG17" s="187"/>
      <c r="AH17" s="187"/>
      <c r="AI17" s="226">
        <f>+'[3]Plan Adqu ICFE 2021 Total'!$AB$279+'[3]Plan Adqu ICFE 2021 Total'!$AC$279+'[3]Plan Adqu ICFE 2021 Total'!$AD$279</f>
        <v>2365068000</v>
      </c>
      <c r="AJ17" s="226"/>
      <c r="AK17" s="226"/>
      <c r="AL17" s="226">
        <v>8600000</v>
      </c>
      <c r="AM17" s="226"/>
      <c r="AN17" s="226"/>
      <c r="AO17" s="226"/>
      <c r="AP17" s="181">
        <f t="shared" ref="AP17" si="2">AL17/AI17</f>
        <v>3.6362590843053984E-3</v>
      </c>
      <c r="AQ17" s="181"/>
      <c r="AR17" s="178"/>
      <c r="AT17" s="67" t="s">
        <v>177</v>
      </c>
      <c r="AU17" s="67" t="s">
        <v>174</v>
      </c>
    </row>
    <row r="18" spans="2:47" ht="28.5" customHeight="1">
      <c r="B18" s="64" t="s">
        <v>151</v>
      </c>
      <c r="C18" s="117" t="s">
        <v>112</v>
      </c>
      <c r="D18" s="118"/>
      <c r="E18" s="154">
        <v>1</v>
      </c>
      <c r="F18" s="154"/>
      <c r="G18" s="142" t="s">
        <v>176</v>
      </c>
      <c r="H18" s="142"/>
      <c r="I18" s="142"/>
      <c r="J18" s="142"/>
      <c r="K18" s="142"/>
      <c r="L18" s="142"/>
      <c r="M18" s="105" t="s">
        <v>123</v>
      </c>
      <c r="N18" s="105"/>
      <c r="O18" s="105"/>
      <c r="P18" s="105"/>
      <c r="Q18" s="105"/>
      <c r="R18" s="106" t="s">
        <v>124</v>
      </c>
      <c r="S18" s="106"/>
      <c r="T18" s="106"/>
      <c r="U18" s="106"/>
      <c r="V18" s="107" t="s">
        <v>125</v>
      </c>
      <c r="W18" s="107"/>
      <c r="X18" s="107"/>
      <c r="AB18" s="184"/>
      <c r="AC18" s="184"/>
      <c r="AD18" s="187" t="s">
        <v>138</v>
      </c>
      <c r="AE18" s="187"/>
      <c r="AF18" s="187"/>
      <c r="AG18" s="187"/>
      <c r="AH18" s="187"/>
      <c r="AI18" s="226">
        <f>+'[3]Plan Adqu ICFE 2021 Total'!$AE$279+'[3]Plan Adqu ICFE 2021 Total'!$AF$279+'[3]Plan Adqu ICFE 2021 Total'!$AG$279</f>
        <v>5757152000</v>
      </c>
      <c r="AJ18" s="226"/>
      <c r="AK18" s="226"/>
      <c r="AL18" s="226">
        <v>4306823346.1099997</v>
      </c>
      <c r="AM18" s="226"/>
      <c r="AN18" s="226"/>
      <c r="AO18" s="226"/>
      <c r="AP18" s="181">
        <v>0</v>
      </c>
      <c r="AQ18" s="181"/>
      <c r="AR18" s="178"/>
      <c r="AT18" s="67" t="s">
        <v>178</v>
      </c>
      <c r="AU18" s="67" t="s">
        <v>174</v>
      </c>
    </row>
    <row r="19" spans="2:47" ht="25.15" customHeight="1">
      <c r="B19" s="148" t="s">
        <v>9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52"/>
      <c r="M19" s="148" t="s">
        <v>10</v>
      </c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52"/>
      <c r="AB19" s="186">
        <v>2022</v>
      </c>
      <c r="AC19" s="186"/>
      <c r="AD19" s="188" t="s">
        <v>139</v>
      </c>
      <c r="AE19" s="188"/>
      <c r="AF19" s="188"/>
      <c r="AG19" s="188"/>
      <c r="AH19" s="188"/>
      <c r="AI19" s="225"/>
      <c r="AJ19" s="225"/>
      <c r="AK19" s="225"/>
      <c r="AL19" s="225"/>
      <c r="AM19" s="225"/>
      <c r="AN19" s="225"/>
      <c r="AO19" s="225"/>
      <c r="AP19" s="180" t="e">
        <f t="shared" si="0"/>
        <v>#DIV/0!</v>
      </c>
      <c r="AQ19" s="180"/>
      <c r="AR19" s="179" t="e">
        <f t="shared" ref="AR19" si="3">SUM(AP19:AQ22)/4</f>
        <v>#DIV/0!</v>
      </c>
    </row>
    <row r="20" spans="2:47" ht="45.4" customHeight="1">
      <c r="B20" s="117" t="s">
        <v>166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18"/>
      <c r="M20" s="117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18"/>
      <c r="AA20" s="47"/>
      <c r="AB20" s="186"/>
      <c r="AC20" s="186"/>
      <c r="AD20" s="188" t="s">
        <v>140</v>
      </c>
      <c r="AE20" s="188"/>
      <c r="AF20" s="188"/>
      <c r="AG20" s="188"/>
      <c r="AH20" s="188"/>
      <c r="AI20" s="225"/>
      <c r="AJ20" s="225"/>
      <c r="AK20" s="225"/>
      <c r="AL20" s="225"/>
      <c r="AM20" s="225"/>
      <c r="AN20" s="225"/>
      <c r="AO20" s="225"/>
      <c r="AP20" s="180" t="e">
        <f t="shared" si="0"/>
        <v>#DIV/0!</v>
      </c>
      <c r="AQ20" s="180"/>
      <c r="AR20" s="179"/>
    </row>
    <row r="21" spans="2:47" ht="18.95" customHeight="1">
      <c r="B21" s="108" t="s">
        <v>11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10"/>
      <c r="AB21" s="186"/>
      <c r="AC21" s="186"/>
      <c r="AD21" s="188" t="s">
        <v>141</v>
      </c>
      <c r="AE21" s="188"/>
      <c r="AF21" s="188"/>
      <c r="AG21" s="188"/>
      <c r="AH21" s="188"/>
      <c r="AI21" s="225"/>
      <c r="AJ21" s="225"/>
      <c r="AK21" s="225"/>
      <c r="AL21" s="225"/>
      <c r="AM21" s="225"/>
      <c r="AN21" s="225"/>
      <c r="AO21" s="225"/>
      <c r="AP21" s="180" t="e">
        <f t="shared" si="0"/>
        <v>#DIV/0!</v>
      </c>
      <c r="AQ21" s="180"/>
      <c r="AR21" s="179"/>
    </row>
    <row r="22" spans="2:47" ht="18.95" customHeight="1">
      <c r="B22" s="143" t="s">
        <v>12</v>
      </c>
      <c r="C22" s="143"/>
      <c r="D22" s="60" t="s">
        <v>13</v>
      </c>
      <c r="E22" s="60" t="s">
        <v>14</v>
      </c>
      <c r="F22" s="60" t="s">
        <v>15</v>
      </c>
      <c r="G22" s="151" t="s">
        <v>16</v>
      </c>
      <c r="H22" s="151"/>
      <c r="I22" s="151"/>
      <c r="J22" s="60" t="s">
        <v>17</v>
      </c>
      <c r="K22" s="151" t="s">
        <v>18</v>
      </c>
      <c r="L22" s="151"/>
      <c r="M22" s="151"/>
      <c r="N22" s="60" t="s">
        <v>19</v>
      </c>
      <c r="O22" s="151" t="s">
        <v>20</v>
      </c>
      <c r="P22" s="151"/>
      <c r="Q22" s="151" t="s">
        <v>21</v>
      </c>
      <c r="R22" s="151"/>
      <c r="S22" s="151"/>
      <c r="T22" s="151" t="s">
        <v>22</v>
      </c>
      <c r="U22" s="151"/>
      <c r="V22" s="151" t="s">
        <v>23</v>
      </c>
      <c r="W22" s="151"/>
      <c r="X22" s="60" t="s">
        <v>24</v>
      </c>
      <c r="AB22" s="186"/>
      <c r="AC22" s="186"/>
      <c r="AD22" s="188" t="s">
        <v>142</v>
      </c>
      <c r="AE22" s="188"/>
      <c r="AF22" s="188"/>
      <c r="AG22" s="188"/>
      <c r="AH22" s="188"/>
      <c r="AI22" s="225"/>
      <c r="AJ22" s="225"/>
      <c r="AK22" s="225"/>
      <c r="AL22" s="225"/>
      <c r="AM22" s="225"/>
      <c r="AN22" s="225"/>
      <c r="AO22" s="225"/>
      <c r="AP22" s="180" t="e">
        <f t="shared" si="0"/>
        <v>#DIV/0!</v>
      </c>
      <c r="AQ22" s="180"/>
      <c r="AR22" s="179"/>
    </row>
    <row r="23" spans="2:47" ht="18.95" customHeight="1">
      <c r="B23" s="143" t="s">
        <v>25</v>
      </c>
      <c r="C23" s="143"/>
      <c r="D23" s="219">
        <f>AL15</f>
        <v>8600000</v>
      </c>
      <c r="E23" s="220"/>
      <c r="F23" s="221"/>
      <c r="G23" s="222">
        <f>AL16</f>
        <v>12900000</v>
      </c>
      <c r="H23" s="223"/>
      <c r="I23" s="223"/>
      <c r="J23" s="223"/>
      <c r="K23" s="223"/>
      <c r="L23" s="223"/>
      <c r="M23" s="224"/>
      <c r="N23" s="219">
        <f>AL17</f>
        <v>8600000</v>
      </c>
      <c r="O23" s="220"/>
      <c r="P23" s="220"/>
      <c r="Q23" s="220"/>
      <c r="R23" s="220"/>
      <c r="S23" s="221"/>
      <c r="T23" s="222">
        <f>AL18</f>
        <v>4306823346.1099997</v>
      </c>
      <c r="U23" s="223"/>
      <c r="V23" s="223"/>
      <c r="W23" s="223"/>
      <c r="X23" s="224"/>
      <c r="Z23" s="48"/>
      <c r="AA23" s="48"/>
    </row>
    <row r="24" spans="2:47" ht="18.95" customHeight="1">
      <c r="B24" s="143" t="s">
        <v>26</v>
      </c>
      <c r="C24" s="143"/>
      <c r="D24" s="219">
        <f>AI15</f>
        <v>13112000</v>
      </c>
      <c r="E24" s="220"/>
      <c r="F24" s="221"/>
      <c r="G24" s="222">
        <f>AI16</f>
        <v>25668000</v>
      </c>
      <c r="H24" s="223"/>
      <c r="I24" s="223"/>
      <c r="J24" s="223"/>
      <c r="K24" s="223"/>
      <c r="L24" s="223"/>
      <c r="M24" s="224"/>
      <c r="N24" s="219">
        <f>AI17</f>
        <v>2365068000</v>
      </c>
      <c r="O24" s="220"/>
      <c r="P24" s="220"/>
      <c r="Q24" s="220"/>
      <c r="R24" s="220"/>
      <c r="S24" s="221"/>
      <c r="T24" s="222">
        <f>AI18</f>
        <v>5757152000</v>
      </c>
      <c r="U24" s="223"/>
      <c r="V24" s="223"/>
      <c r="W24" s="223"/>
      <c r="X24" s="224"/>
      <c r="Y24" s="49"/>
    </row>
    <row r="25" spans="2:47" ht="19.7" customHeight="1">
      <c r="B25" s="108" t="s">
        <v>47</v>
      </c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10"/>
      <c r="AD25" s="42" t="s">
        <v>174</v>
      </c>
    </row>
    <row r="26" spans="2:47" ht="25.5">
      <c r="B26" s="60" t="s">
        <v>27</v>
      </c>
      <c r="C26" s="60" t="s">
        <v>28</v>
      </c>
      <c r="D26" s="60" t="s">
        <v>29</v>
      </c>
      <c r="E26" s="60" t="s">
        <v>30</v>
      </c>
      <c r="F26" s="27"/>
      <c r="G26" s="27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37"/>
      <c r="T26" s="137"/>
      <c r="U26" s="137"/>
      <c r="V26" s="137"/>
      <c r="W26" s="137"/>
      <c r="X26" s="133"/>
    </row>
    <row r="27" spans="2:47" ht="17.649999999999999" customHeight="1">
      <c r="B27" s="62" t="s">
        <v>31</v>
      </c>
      <c r="C27" s="193">
        <f>IF(ISERROR($D$23/$D$24),0,$D$23/$D$24)</f>
        <v>0.65588773642464915</v>
      </c>
      <c r="D27" s="193">
        <f>$E$18</f>
        <v>1</v>
      </c>
      <c r="E27" s="61">
        <f>$O$14</f>
        <v>1</v>
      </c>
      <c r="F27" s="28"/>
      <c r="G27" s="28"/>
      <c r="H27" s="112"/>
      <c r="I27" s="112"/>
      <c r="J27" s="100"/>
      <c r="K27" s="100"/>
      <c r="L27" s="5"/>
      <c r="M27" s="5"/>
      <c r="N27" s="112"/>
      <c r="O27" s="112"/>
      <c r="P27" s="112"/>
      <c r="Q27" s="112"/>
      <c r="R27" s="112"/>
      <c r="S27" s="138"/>
      <c r="T27" s="138"/>
      <c r="U27" s="138"/>
      <c r="V27" s="138"/>
      <c r="W27" s="138"/>
      <c r="X27" s="139"/>
    </row>
    <row r="28" spans="2:47" ht="17.649999999999999" customHeight="1">
      <c r="B28" s="62" t="s">
        <v>32</v>
      </c>
      <c r="C28" s="194"/>
      <c r="D28" s="194"/>
      <c r="E28" s="61">
        <f t="shared" ref="E28:E37" si="4">$O$14</f>
        <v>1</v>
      </c>
      <c r="F28" s="28"/>
      <c r="G28" s="28"/>
      <c r="H28" s="100"/>
      <c r="I28" s="100"/>
      <c r="J28" s="100"/>
      <c r="K28" s="100"/>
      <c r="L28" s="6"/>
      <c r="M28" s="5"/>
      <c r="N28" s="100"/>
      <c r="O28" s="100"/>
      <c r="P28" s="100"/>
      <c r="Q28" s="100"/>
      <c r="R28" s="100"/>
      <c r="S28" s="138"/>
      <c r="T28" s="138"/>
      <c r="U28" s="138"/>
      <c r="V28" s="138"/>
      <c r="W28" s="138"/>
      <c r="X28" s="139"/>
    </row>
    <row r="29" spans="2:47" ht="17.649999999999999" customHeight="1">
      <c r="B29" s="62" t="s">
        <v>33</v>
      </c>
      <c r="C29" s="195"/>
      <c r="D29" s="195"/>
      <c r="E29" s="61">
        <f t="shared" si="4"/>
        <v>1</v>
      </c>
      <c r="F29" s="28"/>
      <c r="G29" s="28"/>
      <c r="H29" s="100"/>
      <c r="I29" s="100"/>
      <c r="J29" s="100"/>
      <c r="K29" s="100"/>
      <c r="L29" s="6"/>
      <c r="M29" s="5"/>
      <c r="N29" s="100"/>
      <c r="O29" s="100"/>
      <c r="P29" s="100"/>
      <c r="Q29" s="100"/>
      <c r="R29" s="100"/>
      <c r="S29" s="138"/>
      <c r="T29" s="138"/>
      <c r="U29" s="138"/>
      <c r="V29" s="138"/>
      <c r="W29" s="138"/>
      <c r="X29" s="139"/>
    </row>
    <row r="30" spans="2:47" ht="17.649999999999999" customHeight="1">
      <c r="B30" s="62" t="s">
        <v>34</v>
      </c>
      <c r="C30" s="193">
        <f>IF(ISERROR($G$23/$G$24),0,$G$23/$G$24)</f>
        <v>0.50257129499766251</v>
      </c>
      <c r="D30" s="193">
        <f t="shared" ref="D30:D36" si="5">$E$18</f>
        <v>1</v>
      </c>
      <c r="E30" s="61">
        <f t="shared" si="4"/>
        <v>1</v>
      </c>
      <c r="F30" s="28"/>
      <c r="G30" s="28"/>
      <c r="H30" s="100"/>
      <c r="I30" s="100"/>
      <c r="J30" s="100"/>
      <c r="K30" s="100"/>
      <c r="L30" s="6"/>
      <c r="M30" s="5"/>
      <c r="N30" s="100"/>
      <c r="O30" s="100"/>
      <c r="P30" s="100"/>
      <c r="Q30" s="100"/>
      <c r="R30" s="100"/>
      <c r="S30" s="138"/>
      <c r="T30" s="138"/>
      <c r="U30" s="138"/>
      <c r="V30" s="138"/>
      <c r="W30" s="138"/>
      <c r="X30" s="139"/>
    </row>
    <row r="31" spans="2:47" ht="17.649999999999999" customHeight="1">
      <c r="B31" s="62" t="s">
        <v>35</v>
      </c>
      <c r="C31" s="194"/>
      <c r="D31" s="194"/>
      <c r="E31" s="61">
        <f t="shared" si="4"/>
        <v>1</v>
      </c>
      <c r="F31" s="28"/>
      <c r="G31" s="28"/>
      <c r="H31" s="100"/>
      <c r="I31" s="100"/>
      <c r="J31" s="100"/>
      <c r="K31" s="100"/>
      <c r="L31" s="6"/>
      <c r="M31" s="5"/>
      <c r="N31" s="100"/>
      <c r="O31" s="100"/>
      <c r="P31" s="100"/>
      <c r="Q31" s="100"/>
      <c r="R31" s="100"/>
      <c r="S31" s="138"/>
      <c r="T31" s="138"/>
      <c r="U31" s="138"/>
      <c r="V31" s="138"/>
      <c r="W31" s="138"/>
      <c r="X31" s="139"/>
    </row>
    <row r="32" spans="2:47" ht="17.649999999999999" customHeight="1">
      <c r="B32" s="62" t="s">
        <v>36</v>
      </c>
      <c r="C32" s="195"/>
      <c r="D32" s="195"/>
      <c r="E32" s="61">
        <f t="shared" si="4"/>
        <v>1</v>
      </c>
      <c r="F32" s="28"/>
      <c r="G32" s="28"/>
      <c r="H32" s="100"/>
      <c r="I32" s="100"/>
      <c r="J32" s="100"/>
      <c r="K32" s="100"/>
      <c r="L32" s="6"/>
      <c r="M32" s="5"/>
      <c r="N32" s="100"/>
      <c r="O32" s="100"/>
      <c r="P32" s="100"/>
      <c r="Q32" s="100"/>
      <c r="R32" s="100"/>
      <c r="S32" s="138"/>
      <c r="T32" s="138"/>
      <c r="U32" s="138"/>
      <c r="V32" s="138"/>
      <c r="W32" s="138"/>
      <c r="X32" s="139"/>
    </row>
    <row r="33" spans="2:27" ht="17.649999999999999" customHeight="1">
      <c r="B33" s="62" t="s">
        <v>37</v>
      </c>
      <c r="C33" s="193">
        <f>IF(ISERROR($N$23/$N$24),0,$N$23/$N$24)</f>
        <v>3.6362590843053984E-3</v>
      </c>
      <c r="D33" s="193">
        <f t="shared" si="5"/>
        <v>1</v>
      </c>
      <c r="E33" s="61">
        <f t="shared" si="4"/>
        <v>1</v>
      </c>
      <c r="F33" s="28"/>
      <c r="G33" s="28"/>
      <c r="H33" s="100"/>
      <c r="I33" s="100"/>
      <c r="J33" s="100"/>
      <c r="K33" s="100"/>
      <c r="L33" s="6"/>
      <c r="M33" s="5"/>
      <c r="N33" s="100"/>
      <c r="O33" s="100"/>
      <c r="P33" s="100"/>
      <c r="Q33" s="100"/>
      <c r="R33" s="100"/>
      <c r="S33" s="138"/>
      <c r="T33" s="138"/>
      <c r="U33" s="138"/>
      <c r="V33" s="138"/>
      <c r="W33" s="138"/>
      <c r="X33" s="139"/>
    </row>
    <row r="34" spans="2:27" ht="17.649999999999999" customHeight="1">
      <c r="B34" s="62" t="s">
        <v>38</v>
      </c>
      <c r="C34" s="194"/>
      <c r="D34" s="194"/>
      <c r="E34" s="61">
        <f t="shared" si="4"/>
        <v>1</v>
      </c>
      <c r="F34" s="28"/>
      <c r="G34" s="28"/>
      <c r="H34" s="100"/>
      <c r="I34" s="100"/>
      <c r="J34" s="100"/>
      <c r="K34" s="100"/>
      <c r="L34" s="6"/>
      <c r="M34" s="5"/>
      <c r="N34" s="100"/>
      <c r="O34" s="100"/>
      <c r="P34" s="100"/>
      <c r="Q34" s="100"/>
      <c r="R34" s="100"/>
      <c r="S34" s="138"/>
      <c r="T34" s="138"/>
      <c r="U34" s="138"/>
      <c r="V34" s="138"/>
      <c r="W34" s="138"/>
      <c r="X34" s="139"/>
    </row>
    <row r="35" spans="2:27" ht="17.649999999999999" customHeight="1">
      <c r="B35" s="62" t="s">
        <v>39</v>
      </c>
      <c r="C35" s="195"/>
      <c r="D35" s="195"/>
      <c r="E35" s="61">
        <f t="shared" si="4"/>
        <v>1</v>
      </c>
      <c r="F35" s="28"/>
      <c r="G35" s="28"/>
      <c r="H35" s="100"/>
      <c r="I35" s="100"/>
      <c r="J35" s="100"/>
      <c r="K35" s="100"/>
      <c r="L35" s="6"/>
      <c r="M35" s="5"/>
      <c r="N35" s="100"/>
      <c r="O35" s="100"/>
      <c r="P35" s="100"/>
      <c r="Q35" s="100"/>
      <c r="R35" s="100"/>
      <c r="S35" s="138"/>
      <c r="T35" s="138"/>
      <c r="U35" s="138"/>
      <c r="V35" s="138"/>
      <c r="W35" s="138"/>
      <c r="X35" s="139"/>
    </row>
    <row r="36" spans="2:27" ht="17.649999999999999" customHeight="1">
      <c r="B36" s="62" t="s">
        <v>40</v>
      </c>
      <c r="C36" s="193">
        <f>IF(ISERROR($T$23/$T$24),0,$T$23/$T$24)</f>
        <v>0.7480822716006108</v>
      </c>
      <c r="D36" s="193">
        <f t="shared" si="5"/>
        <v>1</v>
      </c>
      <c r="E36" s="61">
        <f t="shared" si="4"/>
        <v>1</v>
      </c>
      <c r="F36" s="28"/>
      <c r="G36" s="28"/>
      <c r="H36" s="100"/>
      <c r="I36" s="100"/>
      <c r="J36" s="100"/>
      <c r="K36" s="100"/>
      <c r="L36" s="6"/>
      <c r="M36" s="5"/>
      <c r="N36" s="100"/>
      <c r="O36" s="100"/>
      <c r="P36" s="100"/>
      <c r="Q36" s="100"/>
      <c r="R36" s="100"/>
      <c r="S36" s="138"/>
      <c r="T36" s="138"/>
      <c r="U36" s="138"/>
      <c r="V36" s="138"/>
      <c r="W36" s="138"/>
      <c r="X36" s="139"/>
    </row>
    <row r="37" spans="2:27" ht="17.649999999999999" customHeight="1">
      <c r="B37" s="62" t="s">
        <v>41</v>
      </c>
      <c r="C37" s="194"/>
      <c r="D37" s="194"/>
      <c r="E37" s="61">
        <f t="shared" si="4"/>
        <v>1</v>
      </c>
      <c r="F37" s="28"/>
      <c r="G37" s="28"/>
      <c r="H37" s="100"/>
      <c r="I37" s="100"/>
      <c r="J37" s="100"/>
      <c r="K37" s="100"/>
      <c r="L37" s="6"/>
      <c r="M37" s="5"/>
      <c r="N37" s="100"/>
      <c r="O37" s="100"/>
      <c r="P37" s="100"/>
      <c r="Q37" s="100"/>
      <c r="R37" s="100"/>
      <c r="S37" s="138"/>
      <c r="T37" s="138"/>
      <c r="U37" s="138"/>
      <c r="V37" s="138"/>
      <c r="W37" s="138"/>
      <c r="X37" s="139"/>
    </row>
    <row r="38" spans="2:27" ht="17.649999999999999" customHeight="1">
      <c r="B38" s="62" t="s">
        <v>42</v>
      </c>
      <c r="C38" s="195"/>
      <c r="D38" s="195"/>
      <c r="E38" s="61">
        <v>0</v>
      </c>
      <c r="F38" s="29"/>
      <c r="G38" s="29"/>
      <c r="H38" s="130"/>
      <c r="I38" s="130"/>
      <c r="J38" s="130"/>
      <c r="K38" s="130"/>
      <c r="L38" s="7"/>
      <c r="M38" s="8"/>
      <c r="N38" s="130"/>
      <c r="O38" s="130"/>
      <c r="P38" s="130"/>
      <c r="Q38" s="130"/>
      <c r="R38" s="130"/>
      <c r="S38" s="140"/>
      <c r="T38" s="140"/>
      <c r="U38" s="140"/>
      <c r="V38" s="140"/>
      <c r="W38" s="140"/>
      <c r="X38" s="141"/>
    </row>
    <row r="39" spans="2:27" ht="8.4499999999999993" customHeight="1">
      <c r="B39" s="30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31"/>
    </row>
    <row r="40" spans="2:27" ht="15.75" customHeight="1">
      <c r="B40" s="134" t="s">
        <v>50</v>
      </c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6"/>
    </row>
    <row r="41" spans="2:27" ht="33" customHeight="1"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50"/>
      <c r="Z41" s="51"/>
      <c r="AA41" s="51"/>
    </row>
    <row r="42" spans="2:27" ht="10.5" customHeight="1">
      <c r="B42" s="132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33"/>
      <c r="Y42" s="52"/>
      <c r="Z42" s="53"/>
      <c r="AA42" s="54"/>
    </row>
    <row r="43" spans="2:27" ht="18" customHeight="1">
      <c r="B43" s="124" t="s">
        <v>43</v>
      </c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6"/>
      <c r="Y43" s="52"/>
      <c r="Z43" s="53"/>
      <c r="AA43" s="54"/>
    </row>
    <row r="44" spans="2:27" ht="50.45" customHeight="1">
      <c r="B44" s="276" t="s">
        <v>175</v>
      </c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8"/>
      <c r="Y44" s="52"/>
      <c r="Z44" s="53"/>
      <c r="AA44" s="54"/>
    </row>
    <row r="45" spans="2:27" ht="8.4499999999999993" customHeight="1">
      <c r="B45" s="30"/>
      <c r="C45" s="27"/>
      <c r="D45" s="27"/>
      <c r="E45" s="27"/>
      <c r="F45" s="27"/>
      <c r="G45" s="111"/>
      <c r="H45" s="111"/>
      <c r="I45" s="111"/>
      <c r="J45" s="111"/>
      <c r="K45" s="111"/>
      <c r="L45" s="11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31"/>
      <c r="Y45" s="52"/>
      <c r="Z45" s="53"/>
      <c r="AA45" s="54"/>
    </row>
    <row r="46" spans="2:27" ht="12.75">
      <c r="B46" s="113" t="s">
        <v>44</v>
      </c>
      <c r="C46" s="114"/>
      <c r="D46" s="114"/>
      <c r="E46" s="114"/>
      <c r="F46" s="114"/>
      <c r="G46" s="114"/>
      <c r="H46" s="114"/>
      <c r="I46" s="28"/>
      <c r="J46" s="13" t="s">
        <v>45</v>
      </c>
      <c r="K46" s="28"/>
      <c r="L46" s="115" t="s">
        <v>153</v>
      </c>
      <c r="M46" s="116"/>
      <c r="N46" s="28"/>
      <c r="O46" s="5" t="s">
        <v>46</v>
      </c>
      <c r="P46" s="28"/>
      <c r="Q46" s="117"/>
      <c r="R46" s="118"/>
      <c r="S46" s="28"/>
      <c r="T46" s="28"/>
      <c r="U46" s="28"/>
      <c r="V46" s="28"/>
      <c r="W46" s="28"/>
      <c r="X46" s="33"/>
      <c r="Y46" s="52"/>
      <c r="Z46" s="53"/>
      <c r="AA46" s="54"/>
    </row>
    <row r="47" spans="2:27" ht="8.4499999999999993" customHeight="1">
      <c r="B47" s="34"/>
      <c r="C47" s="28"/>
      <c r="D47" s="28"/>
      <c r="E47" s="28"/>
      <c r="F47" s="28"/>
      <c r="G47" s="28"/>
      <c r="H47" s="28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20"/>
      <c r="Y47" s="52"/>
      <c r="Z47" s="53"/>
      <c r="AA47" s="54"/>
    </row>
    <row r="48" spans="2:27" ht="35.25" customHeight="1">
      <c r="B48" s="121" t="s">
        <v>57</v>
      </c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3"/>
      <c r="Y48" s="52"/>
      <c r="Z48" s="53"/>
      <c r="AA48" s="54"/>
    </row>
    <row r="49" spans="2:27" ht="8.4499999999999993" customHeight="1">
      <c r="B49" s="14"/>
      <c r="C49" s="29"/>
      <c r="D49" s="29"/>
      <c r="E49" s="29"/>
      <c r="F49" s="29"/>
      <c r="G49" s="15"/>
      <c r="H49" s="29"/>
      <c r="I49" s="16"/>
      <c r="J49" s="35"/>
      <c r="K49" s="7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36"/>
      <c r="Y49" s="52"/>
      <c r="Z49" s="53"/>
      <c r="AA49" s="54"/>
    </row>
    <row r="50" spans="2:27" ht="13.5" customHeight="1"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52"/>
      <c r="Z50" s="53"/>
      <c r="AA50" s="54"/>
    </row>
  </sheetData>
  <sheetProtection selectLockedCells="1" selectUnlockedCells="1"/>
  <mergeCells count="203">
    <mergeCell ref="B1:T1"/>
    <mergeCell ref="U1:X4"/>
    <mergeCell ref="B2:T4"/>
    <mergeCell ref="AB3:AR4"/>
    <mergeCell ref="C5:D5"/>
    <mergeCell ref="E5:G5"/>
    <mergeCell ref="H5:J5"/>
    <mergeCell ref="K5:N5"/>
    <mergeCell ref="O5:R5"/>
    <mergeCell ref="S5:V5"/>
    <mergeCell ref="AR5:AR6"/>
    <mergeCell ref="B6:X6"/>
    <mergeCell ref="W5:X5"/>
    <mergeCell ref="AB5:AC6"/>
    <mergeCell ref="AD5:AH6"/>
    <mergeCell ref="AI5:AK6"/>
    <mergeCell ref="AL5:AO6"/>
    <mergeCell ref="AP5:AQ6"/>
    <mergeCell ref="AB1:AR1"/>
    <mergeCell ref="AD8:AH8"/>
    <mergeCell ref="B9:X9"/>
    <mergeCell ref="AD9:AH9"/>
    <mergeCell ref="AI7:AK10"/>
    <mergeCell ref="AL7:AO10"/>
    <mergeCell ref="AP7:AQ10"/>
    <mergeCell ref="B7:F8"/>
    <mergeCell ref="G7:X8"/>
    <mergeCell ref="AB7:AC10"/>
    <mergeCell ref="AD7:AH7"/>
    <mergeCell ref="AR11:AR14"/>
    <mergeCell ref="B12:F13"/>
    <mergeCell ref="G12:J13"/>
    <mergeCell ref="K12:N13"/>
    <mergeCell ref="O12:X12"/>
    <mergeCell ref="AD12:AH12"/>
    <mergeCell ref="B14:F14"/>
    <mergeCell ref="G14:J14"/>
    <mergeCell ref="K14:N14"/>
    <mergeCell ref="O14:R14"/>
    <mergeCell ref="S14:U14"/>
    <mergeCell ref="V14:X14"/>
    <mergeCell ref="AD14:AH14"/>
    <mergeCell ref="O13:R13"/>
    <mergeCell ref="S13:U13"/>
    <mergeCell ref="V13:X13"/>
    <mergeCell ref="AD13:AH13"/>
    <mergeCell ref="AR7:AR10"/>
    <mergeCell ref="B10:X10"/>
    <mergeCell ref="AD10:AH10"/>
    <mergeCell ref="B11:X11"/>
    <mergeCell ref="AB11:AC14"/>
    <mergeCell ref="AD11:AH11"/>
    <mergeCell ref="B15:X15"/>
    <mergeCell ref="AB15:AC18"/>
    <mergeCell ref="AD15:AH15"/>
    <mergeCell ref="AI15:AK15"/>
    <mergeCell ref="AL15:AO15"/>
    <mergeCell ref="AP15:AQ15"/>
    <mergeCell ref="M17:Q17"/>
    <mergeCell ref="R17:U17"/>
    <mergeCell ref="V17:X17"/>
    <mergeCell ref="AI11:AK14"/>
    <mergeCell ref="AL11:AO14"/>
    <mergeCell ref="AP11:AQ14"/>
    <mergeCell ref="AR15:AR18"/>
    <mergeCell ref="B16:B17"/>
    <mergeCell ref="C16:D17"/>
    <mergeCell ref="E16:F17"/>
    <mergeCell ref="G16:L17"/>
    <mergeCell ref="M16:X16"/>
    <mergeCell ref="AD16:AH16"/>
    <mergeCell ref="AI16:AK16"/>
    <mergeCell ref="AL16:AO16"/>
    <mergeCell ref="AP16:AQ16"/>
    <mergeCell ref="AD17:AH17"/>
    <mergeCell ref="AI17:AK17"/>
    <mergeCell ref="AL17:AO17"/>
    <mergeCell ref="AP17:AQ17"/>
    <mergeCell ref="C18:D18"/>
    <mergeCell ref="E18:F18"/>
    <mergeCell ref="G18:L18"/>
    <mergeCell ref="M18:Q18"/>
    <mergeCell ref="R18:U18"/>
    <mergeCell ref="V18:X18"/>
    <mergeCell ref="AD18:AH18"/>
    <mergeCell ref="AI18:AK18"/>
    <mergeCell ref="AL18:AO18"/>
    <mergeCell ref="AP18:AQ18"/>
    <mergeCell ref="B19:L19"/>
    <mergeCell ref="M19:X19"/>
    <mergeCell ref="AB19:AC22"/>
    <mergeCell ref="AD19:AH19"/>
    <mergeCell ref="AI19:AK19"/>
    <mergeCell ref="AL19:AO19"/>
    <mergeCell ref="AP19:AQ19"/>
    <mergeCell ref="AR19:AR22"/>
    <mergeCell ref="B20:L20"/>
    <mergeCell ref="M20:X20"/>
    <mergeCell ref="AD20:AH20"/>
    <mergeCell ref="AI20:AK20"/>
    <mergeCell ref="AL20:AO20"/>
    <mergeCell ref="AP20:AQ20"/>
    <mergeCell ref="B21:X21"/>
    <mergeCell ref="AD21:AH21"/>
    <mergeCell ref="AI21:AK21"/>
    <mergeCell ref="AL21:AO21"/>
    <mergeCell ref="AP21:AQ21"/>
    <mergeCell ref="B22:C22"/>
    <mergeCell ref="G22:I22"/>
    <mergeCell ref="K22:M22"/>
    <mergeCell ref="O22:P22"/>
    <mergeCell ref="Q22:S22"/>
    <mergeCell ref="C33:C35"/>
    <mergeCell ref="T22:U22"/>
    <mergeCell ref="V22:W22"/>
    <mergeCell ref="AD22:AH22"/>
    <mergeCell ref="AI22:AK22"/>
    <mergeCell ref="AL22:AO22"/>
    <mergeCell ref="AP22:AQ22"/>
    <mergeCell ref="B23:C23"/>
    <mergeCell ref="D23:F23"/>
    <mergeCell ref="G23:M23"/>
    <mergeCell ref="N23:S23"/>
    <mergeCell ref="T23:X23"/>
    <mergeCell ref="D33:D35"/>
    <mergeCell ref="S26:X26"/>
    <mergeCell ref="C27:C29"/>
    <mergeCell ref="D27:D29"/>
    <mergeCell ref="J27:K27"/>
    <mergeCell ref="S27:X38"/>
    <mergeCell ref="H28:I28"/>
    <mergeCell ref="B24:C24"/>
    <mergeCell ref="D24:F24"/>
    <mergeCell ref="G24:M24"/>
    <mergeCell ref="N24:S24"/>
    <mergeCell ref="T24:X24"/>
    <mergeCell ref="B25:X25"/>
    <mergeCell ref="J28:K28"/>
    <mergeCell ref="N28:O28"/>
    <mergeCell ref="P28:R28"/>
    <mergeCell ref="H29:I29"/>
    <mergeCell ref="J29:K29"/>
    <mergeCell ref="N29:O29"/>
    <mergeCell ref="P29:R29"/>
    <mergeCell ref="H26:I27"/>
    <mergeCell ref="J26:M26"/>
    <mergeCell ref="N26:O27"/>
    <mergeCell ref="P26:R27"/>
    <mergeCell ref="H34:I34"/>
    <mergeCell ref="J34:K34"/>
    <mergeCell ref="N34:O34"/>
    <mergeCell ref="P34:R34"/>
    <mergeCell ref="H35:I35"/>
    <mergeCell ref="J35:K35"/>
    <mergeCell ref="N35:O35"/>
    <mergeCell ref="P35:R35"/>
    <mergeCell ref="H32:I32"/>
    <mergeCell ref="H33:I33"/>
    <mergeCell ref="J33:K33"/>
    <mergeCell ref="N33:O33"/>
    <mergeCell ref="P33:R33"/>
    <mergeCell ref="C30:C32"/>
    <mergeCell ref="D30:D32"/>
    <mergeCell ref="H30:I30"/>
    <mergeCell ref="J30:K30"/>
    <mergeCell ref="N30:O30"/>
    <mergeCell ref="P30:R30"/>
    <mergeCell ref="H31:I31"/>
    <mergeCell ref="J31:K31"/>
    <mergeCell ref="N31:O31"/>
    <mergeCell ref="P31:R31"/>
    <mergeCell ref="J32:K32"/>
    <mergeCell ref="N32:O32"/>
    <mergeCell ref="P32:R32"/>
    <mergeCell ref="H38:I38"/>
    <mergeCell ref="J38:K38"/>
    <mergeCell ref="N38:O38"/>
    <mergeCell ref="P38:R38"/>
    <mergeCell ref="B40:X40"/>
    <mergeCell ref="B41:X41"/>
    <mergeCell ref="C36:C38"/>
    <mergeCell ref="D36:D38"/>
    <mergeCell ref="H36:I36"/>
    <mergeCell ref="J36:K36"/>
    <mergeCell ref="N36:O36"/>
    <mergeCell ref="P36:R36"/>
    <mergeCell ref="H37:I37"/>
    <mergeCell ref="J37:K37"/>
    <mergeCell ref="N37:O37"/>
    <mergeCell ref="P37:R37"/>
    <mergeCell ref="B48:X48"/>
    <mergeCell ref="G50:H50"/>
    <mergeCell ref="I50:X50"/>
    <mergeCell ref="B42:X42"/>
    <mergeCell ref="B43:X43"/>
    <mergeCell ref="B44:X44"/>
    <mergeCell ref="G45:H45"/>
    <mergeCell ref="I45:J45"/>
    <mergeCell ref="K45:L45"/>
    <mergeCell ref="B46:H46"/>
    <mergeCell ref="L46:M46"/>
    <mergeCell ref="Q46:R46"/>
    <mergeCell ref="I47:X47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Hoja1!$F$3:$F$8</xm:f>
          </x14:formula1>
          <xm:sqref>C18:D18</xm:sqref>
        </x14:dataValidation>
        <x14:dataValidation type="list" allowBlank="1" showInputMessage="1" showErrorMessage="1">
          <x14:formula1>
            <xm:f>Hoja1!$A$3:$A$24</xm:f>
          </x14:formula1>
          <xm:sqref>G7:X8</xm:sqref>
        </x14:dataValidation>
        <x14:dataValidation type="list" allowBlank="1" showInputMessage="1" showErrorMessage="1">
          <x14:formula1>
            <xm:f>Hoja1!$D$3:$D$13</xm:f>
          </x14:formula1>
          <xm:sqref>G14:J14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/>
    <pageSetUpPr fitToPage="1"/>
  </sheetPr>
  <dimension ref="B1:AU50"/>
  <sheetViews>
    <sheetView zoomScale="80" zoomScaleNormal="80" zoomScaleSheetLayoutView="100" workbookViewId="0">
      <selection activeCell="AL26" sqref="AL26"/>
    </sheetView>
  </sheetViews>
  <sheetFormatPr baseColWidth="10" defaultColWidth="4.625" defaultRowHeight="13.5" customHeight="1"/>
  <cols>
    <col min="1" max="1" width="1" style="23" customWidth="1"/>
    <col min="2" max="2" width="9.875" style="23" customWidth="1"/>
    <col min="3" max="3" width="8.5" style="23" customWidth="1"/>
    <col min="4" max="4" width="8.25" style="23" customWidth="1"/>
    <col min="5" max="5" width="8.125" style="23" customWidth="1"/>
    <col min="6" max="6" width="6.625" style="23" customWidth="1"/>
    <col min="7" max="7" width="3.5" style="23" customWidth="1"/>
    <col min="8" max="8" width="2.375" style="23" customWidth="1"/>
    <col min="9" max="9" width="2" style="23" customWidth="1"/>
    <col min="10" max="10" width="7.25" style="23" customWidth="1"/>
    <col min="11" max="11" width="1.75" style="23" customWidth="1"/>
    <col min="12" max="12" width="2.125" style="23" customWidth="1"/>
    <col min="13" max="13" width="2.375" style="23" customWidth="1"/>
    <col min="14" max="14" width="6.125" style="23" customWidth="1"/>
    <col min="15" max="15" width="4.5" style="23" customWidth="1"/>
    <col min="16" max="16" width="2" style="23" customWidth="1"/>
    <col min="17" max="17" width="1.5" style="23" customWidth="1"/>
    <col min="18" max="18" width="3.75" style="23" customWidth="1"/>
    <col min="19" max="19" width="5.375" style="23" customWidth="1"/>
    <col min="20" max="20" width="3.875" style="23" customWidth="1"/>
    <col min="21" max="21" width="4.375" style="23" customWidth="1"/>
    <col min="22" max="22" width="5.875" style="23" customWidth="1"/>
    <col min="23" max="23" width="5.75" style="23" customWidth="1"/>
    <col min="24" max="24" width="6.25" style="23" customWidth="1"/>
    <col min="25" max="25" width="1.375" style="41" customWidth="1"/>
    <col min="26" max="26" width="3.25" style="42" customWidth="1"/>
    <col min="27" max="27" width="3.75" style="42" customWidth="1"/>
    <col min="28" max="43" width="4.625" style="42"/>
    <col min="44" max="44" width="8.5" style="23" customWidth="1"/>
    <col min="45" max="45" width="4.625" style="23"/>
    <col min="46" max="46" width="17.625" style="67" customWidth="1"/>
    <col min="47" max="16384" width="4.625" style="23"/>
  </cols>
  <sheetData>
    <row r="1" spans="2:47" ht="20.25" customHeight="1">
      <c r="B1" s="79" t="s">
        <v>72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1"/>
      <c r="U1" s="91"/>
      <c r="V1" s="92"/>
      <c r="W1" s="92"/>
      <c r="X1" s="93"/>
      <c r="AB1" s="177" t="s">
        <v>173</v>
      </c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</row>
    <row r="2" spans="2:47" ht="13.5" customHeight="1">
      <c r="B2" s="82" t="s">
        <v>75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4"/>
      <c r="U2" s="94"/>
      <c r="V2" s="95"/>
      <c r="W2" s="95"/>
      <c r="X2" s="96"/>
    </row>
    <row r="3" spans="2:47" ht="13.5" customHeight="1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7"/>
      <c r="U3" s="94"/>
      <c r="V3" s="95"/>
      <c r="W3" s="95"/>
      <c r="X3" s="96"/>
      <c r="AB3" s="183" t="s">
        <v>150</v>
      </c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</row>
    <row r="4" spans="2:47" ht="13.5" customHeight="1">
      <c r="B4" s="88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90"/>
      <c r="U4" s="97"/>
      <c r="V4" s="98"/>
      <c r="W4" s="98"/>
      <c r="X4" s="99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</row>
    <row r="5" spans="2:47" s="38" customFormat="1" ht="14.25" customHeight="1">
      <c r="B5" s="58" t="s">
        <v>0</v>
      </c>
      <c r="C5" s="71" t="s">
        <v>126</v>
      </c>
      <c r="D5" s="71"/>
      <c r="E5" s="72" t="s">
        <v>1</v>
      </c>
      <c r="F5" s="72"/>
      <c r="G5" s="72"/>
      <c r="H5" s="73" t="s">
        <v>118</v>
      </c>
      <c r="I5" s="73"/>
      <c r="J5" s="73"/>
      <c r="K5" s="72" t="s">
        <v>2</v>
      </c>
      <c r="L5" s="72"/>
      <c r="M5" s="72"/>
      <c r="N5" s="72"/>
      <c r="O5" s="71" t="s">
        <v>119</v>
      </c>
      <c r="P5" s="71"/>
      <c r="Q5" s="71"/>
      <c r="R5" s="71"/>
      <c r="S5" s="74" t="s">
        <v>3</v>
      </c>
      <c r="T5" s="75"/>
      <c r="U5" s="75"/>
      <c r="V5" s="76"/>
      <c r="W5" s="77" t="s">
        <v>120</v>
      </c>
      <c r="X5" s="78"/>
      <c r="Y5" s="43"/>
      <c r="Z5" s="44"/>
      <c r="AA5" s="44"/>
      <c r="AB5" s="182" t="s">
        <v>143</v>
      </c>
      <c r="AC5" s="182"/>
      <c r="AD5" s="182" t="s">
        <v>144</v>
      </c>
      <c r="AE5" s="182"/>
      <c r="AF5" s="182"/>
      <c r="AG5" s="182"/>
      <c r="AH5" s="182"/>
      <c r="AI5" s="182" t="s">
        <v>145</v>
      </c>
      <c r="AJ5" s="182"/>
      <c r="AK5" s="182"/>
      <c r="AL5" s="182" t="s">
        <v>146</v>
      </c>
      <c r="AM5" s="182"/>
      <c r="AN5" s="182"/>
      <c r="AO5" s="182"/>
      <c r="AP5" s="183" t="s">
        <v>147</v>
      </c>
      <c r="AQ5" s="183"/>
      <c r="AR5" s="185" t="s">
        <v>148</v>
      </c>
      <c r="AT5" s="68"/>
    </row>
    <row r="6" spans="2:47" ht="9" customHeight="1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3"/>
      <c r="AQ6" s="183"/>
      <c r="AR6" s="185"/>
    </row>
    <row r="7" spans="2:47" ht="14.25" customHeight="1">
      <c r="B7" s="155" t="s">
        <v>76</v>
      </c>
      <c r="C7" s="156"/>
      <c r="D7" s="156"/>
      <c r="E7" s="156"/>
      <c r="F7" s="157"/>
      <c r="G7" s="161" t="s">
        <v>85</v>
      </c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3"/>
      <c r="AB7" s="184">
        <v>2019</v>
      </c>
      <c r="AC7" s="184"/>
      <c r="AD7" s="187" t="s">
        <v>127</v>
      </c>
      <c r="AE7" s="187"/>
      <c r="AF7" s="187"/>
      <c r="AG7" s="187"/>
      <c r="AH7" s="187"/>
      <c r="AI7" s="255">
        <v>0</v>
      </c>
      <c r="AJ7" s="256"/>
      <c r="AK7" s="257"/>
      <c r="AL7" s="255">
        <v>0</v>
      </c>
      <c r="AM7" s="256"/>
      <c r="AN7" s="256"/>
      <c r="AO7" s="257"/>
      <c r="AP7" s="196" t="e">
        <f>+AL7/AI7</f>
        <v>#DIV/0!</v>
      </c>
      <c r="AQ7" s="197"/>
      <c r="AR7" s="178" t="e">
        <f>SUM(AP7:AQ10)</f>
        <v>#DIV/0!</v>
      </c>
    </row>
    <row r="8" spans="2:47" ht="14.25" customHeight="1">
      <c r="B8" s="158"/>
      <c r="C8" s="159"/>
      <c r="D8" s="159"/>
      <c r="E8" s="159"/>
      <c r="F8" s="160"/>
      <c r="G8" s="164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6"/>
      <c r="AB8" s="184"/>
      <c r="AC8" s="184"/>
      <c r="AD8" s="187" t="s">
        <v>128</v>
      </c>
      <c r="AE8" s="187"/>
      <c r="AF8" s="187"/>
      <c r="AG8" s="187"/>
      <c r="AH8" s="187"/>
      <c r="AI8" s="258"/>
      <c r="AJ8" s="259"/>
      <c r="AK8" s="260"/>
      <c r="AL8" s="258"/>
      <c r="AM8" s="259"/>
      <c r="AN8" s="259"/>
      <c r="AO8" s="260"/>
      <c r="AP8" s="198"/>
      <c r="AQ8" s="199"/>
      <c r="AR8" s="178"/>
    </row>
    <row r="9" spans="2:47" ht="19.149999999999999" customHeight="1">
      <c r="B9" s="108" t="s">
        <v>49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10"/>
      <c r="AB9" s="184"/>
      <c r="AC9" s="184"/>
      <c r="AD9" s="187" t="s">
        <v>129</v>
      </c>
      <c r="AE9" s="187"/>
      <c r="AF9" s="187"/>
      <c r="AG9" s="187"/>
      <c r="AH9" s="187"/>
      <c r="AI9" s="258"/>
      <c r="AJ9" s="259"/>
      <c r="AK9" s="260"/>
      <c r="AL9" s="258"/>
      <c r="AM9" s="259"/>
      <c r="AN9" s="259"/>
      <c r="AO9" s="260"/>
      <c r="AP9" s="198"/>
      <c r="AQ9" s="199"/>
      <c r="AR9" s="178"/>
    </row>
    <row r="10" spans="2:47" ht="15" customHeight="1">
      <c r="B10" s="148" t="s">
        <v>4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AB10" s="184"/>
      <c r="AC10" s="184"/>
      <c r="AD10" s="187" t="s">
        <v>130</v>
      </c>
      <c r="AE10" s="187"/>
      <c r="AF10" s="187"/>
      <c r="AG10" s="187"/>
      <c r="AH10" s="187"/>
      <c r="AI10" s="261"/>
      <c r="AJ10" s="262"/>
      <c r="AK10" s="263"/>
      <c r="AL10" s="261"/>
      <c r="AM10" s="262"/>
      <c r="AN10" s="262"/>
      <c r="AO10" s="263"/>
      <c r="AP10" s="200"/>
      <c r="AQ10" s="201"/>
      <c r="AR10" s="178"/>
    </row>
    <row r="11" spans="2:47" ht="38.25" customHeight="1">
      <c r="B11" s="150" t="s">
        <v>157</v>
      </c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AB11" s="186">
        <v>2020</v>
      </c>
      <c r="AC11" s="186"/>
      <c r="AD11" s="188" t="s">
        <v>131</v>
      </c>
      <c r="AE11" s="188"/>
      <c r="AF11" s="188"/>
      <c r="AG11" s="188"/>
      <c r="AH11" s="188"/>
      <c r="AI11" s="264">
        <v>3</v>
      </c>
      <c r="AJ11" s="265"/>
      <c r="AK11" s="266"/>
      <c r="AL11" s="264">
        <v>3</v>
      </c>
      <c r="AM11" s="265"/>
      <c r="AN11" s="265"/>
      <c r="AO11" s="266"/>
      <c r="AP11" s="202">
        <f>AL11/AI11</f>
        <v>1</v>
      </c>
      <c r="AQ11" s="203"/>
      <c r="AR11" s="179">
        <f>SUM(AP11:AQ14)</f>
        <v>1</v>
      </c>
    </row>
    <row r="12" spans="2:47" ht="12.75">
      <c r="B12" s="167" t="s">
        <v>56</v>
      </c>
      <c r="C12" s="168"/>
      <c r="D12" s="168"/>
      <c r="E12" s="168"/>
      <c r="F12" s="169"/>
      <c r="G12" s="167" t="s">
        <v>48</v>
      </c>
      <c r="H12" s="168"/>
      <c r="I12" s="168"/>
      <c r="J12" s="169"/>
      <c r="K12" s="167" t="s">
        <v>5</v>
      </c>
      <c r="L12" s="168"/>
      <c r="M12" s="168"/>
      <c r="N12" s="169"/>
      <c r="O12" s="148" t="s">
        <v>6</v>
      </c>
      <c r="P12" s="149"/>
      <c r="Q12" s="149"/>
      <c r="R12" s="149"/>
      <c r="S12" s="149"/>
      <c r="T12" s="149"/>
      <c r="U12" s="149"/>
      <c r="V12" s="149"/>
      <c r="W12" s="149"/>
      <c r="X12" s="152"/>
      <c r="Y12" s="45"/>
      <c r="Z12" s="46"/>
      <c r="AA12" s="46"/>
      <c r="AB12" s="186"/>
      <c r="AC12" s="186"/>
      <c r="AD12" s="188" t="s">
        <v>132</v>
      </c>
      <c r="AE12" s="188"/>
      <c r="AF12" s="188"/>
      <c r="AG12" s="188"/>
      <c r="AH12" s="188"/>
      <c r="AI12" s="267"/>
      <c r="AJ12" s="268"/>
      <c r="AK12" s="269"/>
      <c r="AL12" s="267"/>
      <c r="AM12" s="268"/>
      <c r="AN12" s="268"/>
      <c r="AO12" s="269"/>
      <c r="AP12" s="204"/>
      <c r="AQ12" s="205"/>
      <c r="AR12" s="179"/>
    </row>
    <row r="13" spans="2:47" ht="25.5" customHeight="1">
      <c r="B13" s="170"/>
      <c r="C13" s="171"/>
      <c r="D13" s="171"/>
      <c r="E13" s="171"/>
      <c r="F13" s="172"/>
      <c r="G13" s="170"/>
      <c r="H13" s="171"/>
      <c r="I13" s="171"/>
      <c r="J13" s="172"/>
      <c r="K13" s="170"/>
      <c r="L13" s="171"/>
      <c r="M13" s="171"/>
      <c r="N13" s="172"/>
      <c r="O13" s="148" t="s">
        <v>55</v>
      </c>
      <c r="P13" s="149"/>
      <c r="Q13" s="149"/>
      <c r="R13" s="152"/>
      <c r="S13" s="148" t="s">
        <v>54</v>
      </c>
      <c r="T13" s="149"/>
      <c r="U13" s="152"/>
      <c r="V13" s="148" t="s">
        <v>53</v>
      </c>
      <c r="W13" s="149"/>
      <c r="X13" s="152"/>
      <c r="Y13" s="45"/>
      <c r="Z13" s="46"/>
      <c r="AA13" s="46"/>
      <c r="AB13" s="186"/>
      <c r="AC13" s="186"/>
      <c r="AD13" s="188" t="s">
        <v>133</v>
      </c>
      <c r="AE13" s="188"/>
      <c r="AF13" s="188"/>
      <c r="AG13" s="188"/>
      <c r="AH13" s="188"/>
      <c r="AI13" s="267"/>
      <c r="AJ13" s="268"/>
      <c r="AK13" s="269"/>
      <c r="AL13" s="267"/>
      <c r="AM13" s="268"/>
      <c r="AN13" s="268"/>
      <c r="AO13" s="269"/>
      <c r="AP13" s="204"/>
      <c r="AQ13" s="205"/>
      <c r="AR13" s="179"/>
    </row>
    <row r="14" spans="2:47" ht="29.25" customHeight="1">
      <c r="B14" s="142" t="s">
        <v>171</v>
      </c>
      <c r="C14" s="142"/>
      <c r="D14" s="142"/>
      <c r="E14" s="142"/>
      <c r="F14" s="142"/>
      <c r="G14" s="154" t="s">
        <v>100</v>
      </c>
      <c r="H14" s="154"/>
      <c r="I14" s="154"/>
      <c r="J14" s="154"/>
      <c r="K14" s="154">
        <v>1</v>
      </c>
      <c r="L14" s="154"/>
      <c r="M14" s="154"/>
      <c r="N14" s="154"/>
      <c r="O14" s="145">
        <v>1</v>
      </c>
      <c r="P14" s="146"/>
      <c r="Q14" s="146"/>
      <c r="R14" s="147"/>
      <c r="S14" s="101">
        <v>44561</v>
      </c>
      <c r="T14" s="102"/>
      <c r="U14" s="103"/>
      <c r="V14" s="104">
        <v>2021</v>
      </c>
      <c r="W14" s="104"/>
      <c r="X14" s="104"/>
      <c r="AB14" s="186"/>
      <c r="AC14" s="186"/>
      <c r="AD14" s="188" t="s">
        <v>134</v>
      </c>
      <c r="AE14" s="188"/>
      <c r="AF14" s="188"/>
      <c r="AG14" s="188"/>
      <c r="AH14" s="188"/>
      <c r="AI14" s="270"/>
      <c r="AJ14" s="271"/>
      <c r="AK14" s="272"/>
      <c r="AL14" s="270"/>
      <c r="AM14" s="271"/>
      <c r="AN14" s="271"/>
      <c r="AO14" s="272"/>
      <c r="AP14" s="206"/>
      <c r="AQ14" s="207"/>
      <c r="AR14" s="179"/>
    </row>
    <row r="15" spans="2:47" ht="18" customHeight="1">
      <c r="B15" s="108" t="s">
        <v>7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Z15" s="42" t="s">
        <v>51</v>
      </c>
      <c r="AB15" s="184">
        <v>2021</v>
      </c>
      <c r="AC15" s="184"/>
      <c r="AD15" s="187" t="s">
        <v>135</v>
      </c>
      <c r="AE15" s="187"/>
      <c r="AF15" s="187"/>
      <c r="AG15" s="187"/>
      <c r="AH15" s="187"/>
      <c r="AI15" s="251">
        <v>3</v>
      </c>
      <c r="AJ15" s="251"/>
      <c r="AK15" s="251"/>
      <c r="AL15" s="251">
        <v>3</v>
      </c>
      <c r="AM15" s="251"/>
      <c r="AN15" s="251"/>
      <c r="AO15" s="251"/>
      <c r="AP15" s="181">
        <f t="shared" ref="AP15:AP22" si="0">AL15/AI15</f>
        <v>1</v>
      </c>
      <c r="AQ15" s="181"/>
      <c r="AR15" s="178">
        <f t="shared" ref="AR15" si="1">SUM(AP15:AQ18)/4</f>
        <v>0.625</v>
      </c>
      <c r="AT15" s="67" t="s">
        <v>180</v>
      </c>
      <c r="AU15" s="23" t="s">
        <v>174</v>
      </c>
    </row>
    <row r="16" spans="2:47" ht="12.75" customHeight="1">
      <c r="B16" s="173" t="s">
        <v>52</v>
      </c>
      <c r="C16" s="167" t="s">
        <v>8</v>
      </c>
      <c r="D16" s="169"/>
      <c r="E16" s="167" t="s">
        <v>115</v>
      </c>
      <c r="F16" s="169"/>
      <c r="G16" s="167" t="s">
        <v>109</v>
      </c>
      <c r="H16" s="168"/>
      <c r="I16" s="168"/>
      <c r="J16" s="168"/>
      <c r="K16" s="168"/>
      <c r="L16" s="169"/>
      <c r="M16" s="176" t="s">
        <v>116</v>
      </c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AB16" s="184"/>
      <c r="AC16" s="184"/>
      <c r="AD16" s="187" t="s">
        <v>136</v>
      </c>
      <c r="AE16" s="187"/>
      <c r="AF16" s="187"/>
      <c r="AG16" s="187"/>
      <c r="AH16" s="187"/>
      <c r="AI16" s="251">
        <v>2</v>
      </c>
      <c r="AJ16" s="251"/>
      <c r="AK16" s="251"/>
      <c r="AL16" s="251">
        <v>2</v>
      </c>
      <c r="AM16" s="251"/>
      <c r="AN16" s="251"/>
      <c r="AO16" s="251"/>
      <c r="AP16" s="181">
        <f t="shared" si="0"/>
        <v>1</v>
      </c>
      <c r="AQ16" s="181"/>
      <c r="AR16" s="178"/>
      <c r="AT16" s="67" t="s">
        <v>181</v>
      </c>
      <c r="AU16" s="23" t="s">
        <v>174</v>
      </c>
    </row>
    <row r="17" spans="2:47" ht="12.75" customHeight="1">
      <c r="B17" s="174"/>
      <c r="C17" s="170"/>
      <c r="D17" s="172"/>
      <c r="E17" s="170"/>
      <c r="F17" s="172"/>
      <c r="G17" s="170"/>
      <c r="H17" s="171"/>
      <c r="I17" s="171"/>
      <c r="J17" s="171"/>
      <c r="K17" s="171"/>
      <c r="L17" s="172"/>
      <c r="M17" s="148" t="s">
        <v>121</v>
      </c>
      <c r="N17" s="149"/>
      <c r="O17" s="149"/>
      <c r="P17" s="149"/>
      <c r="Q17" s="152"/>
      <c r="R17" s="148" t="s">
        <v>122</v>
      </c>
      <c r="S17" s="149"/>
      <c r="T17" s="149"/>
      <c r="U17" s="149"/>
      <c r="V17" s="175" t="s">
        <v>117</v>
      </c>
      <c r="W17" s="175"/>
      <c r="X17" s="175"/>
      <c r="AB17" s="184"/>
      <c r="AC17" s="184"/>
      <c r="AD17" s="187" t="s">
        <v>137</v>
      </c>
      <c r="AE17" s="187"/>
      <c r="AF17" s="187"/>
      <c r="AG17" s="187"/>
      <c r="AH17" s="187"/>
      <c r="AI17" s="251">
        <v>0</v>
      </c>
      <c r="AJ17" s="251"/>
      <c r="AK17" s="251"/>
      <c r="AL17" s="251">
        <v>0</v>
      </c>
      <c r="AM17" s="251"/>
      <c r="AN17" s="251"/>
      <c r="AO17" s="251"/>
      <c r="AP17" s="181">
        <v>0</v>
      </c>
      <c r="AQ17" s="181"/>
      <c r="AR17" s="178"/>
    </row>
    <row r="18" spans="2:47" ht="28.5" customHeight="1">
      <c r="B18" s="59" t="s">
        <v>151</v>
      </c>
      <c r="C18" s="117" t="s">
        <v>112</v>
      </c>
      <c r="D18" s="118"/>
      <c r="E18" s="154">
        <v>1</v>
      </c>
      <c r="F18" s="154"/>
      <c r="G18" s="142" t="s">
        <v>176</v>
      </c>
      <c r="H18" s="142"/>
      <c r="I18" s="142"/>
      <c r="J18" s="142"/>
      <c r="K18" s="142"/>
      <c r="L18" s="142"/>
      <c r="M18" s="105" t="s">
        <v>123</v>
      </c>
      <c r="N18" s="105"/>
      <c r="O18" s="105"/>
      <c r="P18" s="105"/>
      <c r="Q18" s="105"/>
      <c r="R18" s="106" t="s">
        <v>124</v>
      </c>
      <c r="S18" s="106"/>
      <c r="T18" s="106"/>
      <c r="U18" s="106"/>
      <c r="V18" s="107" t="s">
        <v>125</v>
      </c>
      <c r="W18" s="107"/>
      <c r="X18" s="107"/>
      <c r="AB18" s="184"/>
      <c r="AC18" s="184"/>
      <c r="AD18" s="187" t="s">
        <v>138</v>
      </c>
      <c r="AE18" s="187"/>
      <c r="AF18" s="187"/>
      <c r="AG18" s="187"/>
      <c r="AH18" s="187"/>
      <c r="AI18" s="251">
        <v>2</v>
      </c>
      <c r="AJ18" s="251"/>
      <c r="AK18" s="251"/>
      <c r="AL18" s="251">
        <v>1</v>
      </c>
      <c r="AM18" s="251"/>
      <c r="AN18" s="251"/>
      <c r="AO18" s="251"/>
      <c r="AP18" s="181">
        <f t="shared" si="0"/>
        <v>0.5</v>
      </c>
      <c r="AQ18" s="181"/>
      <c r="AR18" s="178"/>
      <c r="AT18" s="67" t="s">
        <v>179</v>
      </c>
      <c r="AU18" s="23" t="s">
        <v>174</v>
      </c>
    </row>
    <row r="19" spans="2:47" ht="25.15" customHeight="1">
      <c r="B19" s="148" t="s">
        <v>9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52"/>
      <c r="M19" s="148" t="s">
        <v>10</v>
      </c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52"/>
      <c r="AB19" s="186">
        <v>2022</v>
      </c>
      <c r="AC19" s="186"/>
      <c r="AD19" s="188" t="s">
        <v>139</v>
      </c>
      <c r="AE19" s="188"/>
      <c r="AF19" s="188"/>
      <c r="AG19" s="188"/>
      <c r="AH19" s="188"/>
      <c r="AI19" s="208">
        <v>1</v>
      </c>
      <c r="AJ19" s="208"/>
      <c r="AK19" s="208"/>
      <c r="AL19" s="208">
        <v>0</v>
      </c>
      <c r="AM19" s="208"/>
      <c r="AN19" s="208"/>
      <c r="AO19" s="208"/>
      <c r="AP19" s="180">
        <f t="shared" si="0"/>
        <v>0</v>
      </c>
      <c r="AQ19" s="180"/>
      <c r="AR19" s="179" t="e">
        <f t="shared" ref="AR19" si="2">SUM(AP19:AQ22)/4</f>
        <v>#DIV/0!</v>
      </c>
    </row>
    <row r="20" spans="2:47" ht="45.4" customHeight="1">
      <c r="B20" s="117" t="s">
        <v>170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18"/>
      <c r="M20" s="117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18"/>
      <c r="AA20" s="47"/>
      <c r="AB20" s="186"/>
      <c r="AC20" s="186"/>
      <c r="AD20" s="188" t="s">
        <v>140</v>
      </c>
      <c r="AE20" s="188"/>
      <c r="AF20" s="188"/>
      <c r="AG20" s="188"/>
      <c r="AH20" s="188"/>
      <c r="AI20" s="208">
        <v>0</v>
      </c>
      <c r="AJ20" s="208"/>
      <c r="AK20" s="208"/>
      <c r="AL20" s="208">
        <v>0</v>
      </c>
      <c r="AM20" s="208"/>
      <c r="AN20" s="208"/>
      <c r="AO20" s="208"/>
      <c r="AP20" s="180" t="e">
        <f t="shared" si="0"/>
        <v>#DIV/0!</v>
      </c>
      <c r="AQ20" s="180"/>
      <c r="AR20" s="179"/>
    </row>
    <row r="21" spans="2:47" ht="18.95" customHeight="1">
      <c r="B21" s="108" t="s">
        <v>11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10"/>
      <c r="AB21" s="186"/>
      <c r="AC21" s="186"/>
      <c r="AD21" s="188" t="s">
        <v>141</v>
      </c>
      <c r="AE21" s="188"/>
      <c r="AF21" s="188"/>
      <c r="AG21" s="188"/>
      <c r="AH21" s="188"/>
      <c r="AI21" s="208">
        <v>0</v>
      </c>
      <c r="AJ21" s="208"/>
      <c r="AK21" s="208"/>
      <c r="AL21" s="208">
        <v>0</v>
      </c>
      <c r="AM21" s="208"/>
      <c r="AN21" s="208"/>
      <c r="AO21" s="208"/>
      <c r="AP21" s="180" t="e">
        <f t="shared" si="0"/>
        <v>#DIV/0!</v>
      </c>
      <c r="AQ21" s="180"/>
      <c r="AR21" s="179"/>
    </row>
    <row r="22" spans="2:47" ht="18.95" customHeight="1">
      <c r="B22" s="143" t="s">
        <v>12</v>
      </c>
      <c r="C22" s="143"/>
      <c r="D22" s="60" t="s">
        <v>13</v>
      </c>
      <c r="E22" s="60" t="s">
        <v>14</v>
      </c>
      <c r="F22" s="60" t="s">
        <v>15</v>
      </c>
      <c r="G22" s="151" t="s">
        <v>16</v>
      </c>
      <c r="H22" s="151"/>
      <c r="I22" s="151"/>
      <c r="J22" s="60" t="s">
        <v>17</v>
      </c>
      <c r="K22" s="151" t="s">
        <v>18</v>
      </c>
      <c r="L22" s="151"/>
      <c r="M22" s="151"/>
      <c r="N22" s="60" t="s">
        <v>19</v>
      </c>
      <c r="O22" s="151" t="s">
        <v>20</v>
      </c>
      <c r="P22" s="151"/>
      <c r="Q22" s="151" t="s">
        <v>21</v>
      </c>
      <c r="R22" s="151"/>
      <c r="S22" s="151"/>
      <c r="T22" s="151" t="s">
        <v>22</v>
      </c>
      <c r="U22" s="151"/>
      <c r="V22" s="151" t="s">
        <v>23</v>
      </c>
      <c r="W22" s="151"/>
      <c r="X22" s="60" t="s">
        <v>24</v>
      </c>
      <c r="AB22" s="186"/>
      <c r="AC22" s="186"/>
      <c r="AD22" s="188" t="s">
        <v>142</v>
      </c>
      <c r="AE22" s="188"/>
      <c r="AF22" s="188"/>
      <c r="AG22" s="188"/>
      <c r="AH22" s="188"/>
      <c r="AI22" s="208">
        <v>0</v>
      </c>
      <c r="AJ22" s="208"/>
      <c r="AK22" s="208"/>
      <c r="AL22" s="208">
        <v>0</v>
      </c>
      <c r="AM22" s="208"/>
      <c r="AN22" s="208"/>
      <c r="AO22" s="208"/>
      <c r="AP22" s="180" t="e">
        <f t="shared" si="0"/>
        <v>#DIV/0!</v>
      </c>
      <c r="AQ22" s="180"/>
      <c r="AR22" s="179"/>
    </row>
    <row r="23" spans="2:47" ht="18.95" customHeight="1">
      <c r="B23" s="143" t="s">
        <v>25</v>
      </c>
      <c r="C23" s="143"/>
      <c r="D23" s="189">
        <f>AL15</f>
        <v>3</v>
      </c>
      <c r="E23" s="190"/>
      <c r="F23" s="191"/>
      <c r="G23" s="192">
        <f>AL16</f>
        <v>2</v>
      </c>
      <c r="H23" s="209"/>
      <c r="I23" s="209"/>
      <c r="J23" s="209"/>
      <c r="K23" s="209"/>
      <c r="L23" s="209"/>
      <c r="M23" s="210"/>
      <c r="N23" s="189">
        <f>AL17</f>
        <v>0</v>
      </c>
      <c r="O23" s="190"/>
      <c r="P23" s="190"/>
      <c r="Q23" s="190"/>
      <c r="R23" s="190"/>
      <c r="S23" s="191"/>
      <c r="T23" s="192">
        <f>AL18</f>
        <v>1</v>
      </c>
      <c r="U23" s="153"/>
      <c r="V23" s="153"/>
      <c r="W23" s="153"/>
      <c r="X23" s="118"/>
      <c r="Z23" s="48"/>
      <c r="AA23" s="48"/>
    </row>
    <row r="24" spans="2:47" ht="18.95" customHeight="1">
      <c r="B24" s="143" t="s">
        <v>26</v>
      </c>
      <c r="C24" s="143"/>
      <c r="D24" s="189">
        <f>AI15</f>
        <v>3</v>
      </c>
      <c r="E24" s="190"/>
      <c r="F24" s="191"/>
      <c r="G24" s="192">
        <f>AI16</f>
        <v>2</v>
      </c>
      <c r="H24" s="153"/>
      <c r="I24" s="153"/>
      <c r="J24" s="153"/>
      <c r="K24" s="153"/>
      <c r="L24" s="153"/>
      <c r="M24" s="118"/>
      <c r="N24" s="189">
        <f>AI17</f>
        <v>0</v>
      </c>
      <c r="O24" s="190"/>
      <c r="P24" s="190"/>
      <c r="Q24" s="190"/>
      <c r="R24" s="190"/>
      <c r="S24" s="191"/>
      <c r="T24" s="192">
        <f>AI18</f>
        <v>2</v>
      </c>
      <c r="U24" s="153"/>
      <c r="V24" s="153"/>
      <c r="W24" s="153"/>
      <c r="X24" s="118"/>
      <c r="Y24" s="49"/>
    </row>
    <row r="25" spans="2:47" ht="19.7" customHeight="1">
      <c r="B25" s="108" t="s">
        <v>47</v>
      </c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10"/>
    </row>
    <row r="26" spans="2:47" ht="25.5">
      <c r="B26" s="60" t="s">
        <v>27</v>
      </c>
      <c r="C26" s="60" t="s">
        <v>28</v>
      </c>
      <c r="D26" s="60" t="s">
        <v>29</v>
      </c>
      <c r="E26" s="60" t="s">
        <v>30</v>
      </c>
      <c r="F26" s="27"/>
      <c r="G26" s="27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37"/>
      <c r="T26" s="137"/>
      <c r="U26" s="137"/>
      <c r="V26" s="137"/>
      <c r="W26" s="137"/>
      <c r="X26" s="133"/>
    </row>
    <row r="27" spans="2:47" ht="17.649999999999999" customHeight="1">
      <c r="B27" s="62" t="s">
        <v>31</v>
      </c>
      <c r="C27" s="193">
        <f>IF(ISERROR($D$23/$D$24),0,$D$23/$D$24)</f>
        <v>1</v>
      </c>
      <c r="D27" s="193">
        <f>$E$18</f>
        <v>1</v>
      </c>
      <c r="E27" s="61">
        <f>$O$14</f>
        <v>1</v>
      </c>
      <c r="F27" s="28"/>
      <c r="G27" s="28"/>
      <c r="H27" s="112"/>
      <c r="I27" s="112"/>
      <c r="J27" s="100"/>
      <c r="K27" s="100"/>
      <c r="L27" s="5"/>
      <c r="M27" s="5"/>
      <c r="N27" s="112"/>
      <c r="O27" s="112"/>
      <c r="P27" s="112"/>
      <c r="Q27" s="112"/>
      <c r="R27" s="112"/>
      <c r="S27" s="138"/>
      <c r="T27" s="138"/>
      <c r="U27" s="138"/>
      <c r="V27" s="138"/>
      <c r="W27" s="138"/>
      <c r="X27" s="139"/>
    </row>
    <row r="28" spans="2:47" ht="17.649999999999999" customHeight="1">
      <c r="B28" s="62" t="s">
        <v>32</v>
      </c>
      <c r="C28" s="194"/>
      <c r="D28" s="194"/>
      <c r="E28" s="61">
        <f t="shared" ref="E28:E37" si="3">$O$14</f>
        <v>1</v>
      </c>
      <c r="F28" s="28"/>
      <c r="G28" s="28"/>
      <c r="H28" s="100"/>
      <c r="I28" s="100"/>
      <c r="J28" s="100"/>
      <c r="K28" s="100"/>
      <c r="L28" s="6"/>
      <c r="M28" s="5"/>
      <c r="N28" s="100"/>
      <c r="O28" s="100"/>
      <c r="P28" s="100"/>
      <c r="Q28" s="100"/>
      <c r="R28" s="100"/>
      <c r="S28" s="138"/>
      <c r="T28" s="138"/>
      <c r="U28" s="138"/>
      <c r="V28" s="138"/>
      <c r="W28" s="138"/>
      <c r="X28" s="139"/>
    </row>
    <row r="29" spans="2:47" ht="17.649999999999999" customHeight="1">
      <c r="B29" s="62" t="s">
        <v>33</v>
      </c>
      <c r="C29" s="195"/>
      <c r="D29" s="195"/>
      <c r="E29" s="61">
        <f t="shared" si="3"/>
        <v>1</v>
      </c>
      <c r="F29" s="28"/>
      <c r="G29" s="28"/>
      <c r="H29" s="100"/>
      <c r="I29" s="100"/>
      <c r="J29" s="100"/>
      <c r="K29" s="100"/>
      <c r="L29" s="6"/>
      <c r="M29" s="5"/>
      <c r="N29" s="100"/>
      <c r="O29" s="100"/>
      <c r="P29" s="100"/>
      <c r="Q29" s="100"/>
      <c r="R29" s="100"/>
      <c r="S29" s="138"/>
      <c r="T29" s="138"/>
      <c r="U29" s="138"/>
      <c r="V29" s="138"/>
      <c r="W29" s="138"/>
      <c r="X29" s="139"/>
    </row>
    <row r="30" spans="2:47" ht="17.649999999999999" customHeight="1">
      <c r="B30" s="62" t="s">
        <v>34</v>
      </c>
      <c r="C30" s="193">
        <f>IF(ISERROR($G$23/$G$24),0,$G$23/$G$24)</f>
        <v>1</v>
      </c>
      <c r="D30" s="193">
        <f t="shared" ref="D30:D36" si="4">$E$18</f>
        <v>1</v>
      </c>
      <c r="E30" s="61">
        <f t="shared" si="3"/>
        <v>1</v>
      </c>
      <c r="F30" s="28"/>
      <c r="G30" s="28"/>
      <c r="H30" s="100"/>
      <c r="I30" s="100"/>
      <c r="J30" s="100"/>
      <c r="K30" s="100"/>
      <c r="L30" s="6"/>
      <c r="M30" s="5"/>
      <c r="N30" s="100"/>
      <c r="O30" s="100"/>
      <c r="P30" s="100"/>
      <c r="Q30" s="100"/>
      <c r="R30" s="100"/>
      <c r="S30" s="138"/>
      <c r="T30" s="138"/>
      <c r="U30" s="138"/>
      <c r="V30" s="138"/>
      <c r="W30" s="138"/>
      <c r="X30" s="139"/>
    </row>
    <row r="31" spans="2:47" ht="17.649999999999999" customHeight="1">
      <c r="B31" s="62" t="s">
        <v>35</v>
      </c>
      <c r="C31" s="194"/>
      <c r="D31" s="194"/>
      <c r="E31" s="61">
        <f t="shared" si="3"/>
        <v>1</v>
      </c>
      <c r="F31" s="28"/>
      <c r="G31" s="28"/>
      <c r="H31" s="100"/>
      <c r="I31" s="100"/>
      <c r="J31" s="100"/>
      <c r="K31" s="100"/>
      <c r="L31" s="6"/>
      <c r="M31" s="5"/>
      <c r="N31" s="100"/>
      <c r="O31" s="100"/>
      <c r="P31" s="100"/>
      <c r="Q31" s="100"/>
      <c r="R31" s="100"/>
      <c r="S31" s="138"/>
      <c r="T31" s="138"/>
      <c r="U31" s="138"/>
      <c r="V31" s="138"/>
      <c r="W31" s="138"/>
      <c r="X31" s="139"/>
    </row>
    <row r="32" spans="2:47" ht="17.649999999999999" customHeight="1">
      <c r="B32" s="62" t="s">
        <v>36</v>
      </c>
      <c r="C32" s="195"/>
      <c r="D32" s="195"/>
      <c r="E32" s="61">
        <f t="shared" si="3"/>
        <v>1</v>
      </c>
      <c r="F32" s="28"/>
      <c r="G32" s="28"/>
      <c r="H32" s="100"/>
      <c r="I32" s="100"/>
      <c r="J32" s="100"/>
      <c r="K32" s="100"/>
      <c r="L32" s="6"/>
      <c r="M32" s="5"/>
      <c r="N32" s="100"/>
      <c r="O32" s="100"/>
      <c r="P32" s="100"/>
      <c r="Q32" s="100"/>
      <c r="R32" s="100"/>
      <c r="S32" s="138"/>
      <c r="T32" s="138"/>
      <c r="U32" s="138"/>
      <c r="V32" s="138"/>
      <c r="W32" s="138"/>
      <c r="X32" s="139"/>
    </row>
    <row r="33" spans="2:27" ht="17.649999999999999" customHeight="1">
      <c r="B33" s="62" t="s">
        <v>37</v>
      </c>
      <c r="C33" s="193">
        <f>IF(ISERROR($N$23/$N$24),0,$N$23/$N$24)</f>
        <v>0</v>
      </c>
      <c r="D33" s="193">
        <f t="shared" si="4"/>
        <v>1</v>
      </c>
      <c r="E33" s="61">
        <f t="shared" si="3"/>
        <v>1</v>
      </c>
      <c r="F33" s="28"/>
      <c r="G33" s="28"/>
      <c r="H33" s="100"/>
      <c r="I33" s="100"/>
      <c r="J33" s="100"/>
      <c r="K33" s="100"/>
      <c r="L33" s="6"/>
      <c r="M33" s="5"/>
      <c r="N33" s="100"/>
      <c r="O33" s="100"/>
      <c r="P33" s="100"/>
      <c r="Q33" s="100"/>
      <c r="R33" s="100"/>
      <c r="S33" s="138"/>
      <c r="T33" s="138"/>
      <c r="U33" s="138"/>
      <c r="V33" s="138"/>
      <c r="W33" s="138"/>
      <c r="X33" s="139"/>
    </row>
    <row r="34" spans="2:27" ht="17.649999999999999" customHeight="1">
      <c r="B34" s="62" t="s">
        <v>38</v>
      </c>
      <c r="C34" s="194"/>
      <c r="D34" s="194"/>
      <c r="E34" s="61">
        <f t="shared" si="3"/>
        <v>1</v>
      </c>
      <c r="F34" s="28"/>
      <c r="G34" s="28"/>
      <c r="H34" s="100"/>
      <c r="I34" s="100"/>
      <c r="J34" s="100"/>
      <c r="K34" s="100"/>
      <c r="L34" s="6"/>
      <c r="M34" s="5"/>
      <c r="N34" s="100"/>
      <c r="O34" s="100"/>
      <c r="P34" s="100"/>
      <c r="Q34" s="100"/>
      <c r="R34" s="100"/>
      <c r="S34" s="138"/>
      <c r="T34" s="138"/>
      <c r="U34" s="138"/>
      <c r="V34" s="138"/>
      <c r="W34" s="138"/>
      <c r="X34" s="139"/>
    </row>
    <row r="35" spans="2:27" ht="17.649999999999999" customHeight="1">
      <c r="B35" s="62" t="s">
        <v>39</v>
      </c>
      <c r="C35" s="195"/>
      <c r="D35" s="195"/>
      <c r="E35" s="61">
        <f t="shared" si="3"/>
        <v>1</v>
      </c>
      <c r="F35" s="28"/>
      <c r="G35" s="28"/>
      <c r="H35" s="100"/>
      <c r="I35" s="100"/>
      <c r="J35" s="100"/>
      <c r="K35" s="100"/>
      <c r="L35" s="6"/>
      <c r="M35" s="5"/>
      <c r="N35" s="100"/>
      <c r="O35" s="100"/>
      <c r="P35" s="100"/>
      <c r="Q35" s="100"/>
      <c r="R35" s="100"/>
      <c r="S35" s="138"/>
      <c r="T35" s="138"/>
      <c r="U35" s="138"/>
      <c r="V35" s="138"/>
      <c r="W35" s="138"/>
      <c r="X35" s="139"/>
    </row>
    <row r="36" spans="2:27" ht="17.649999999999999" customHeight="1">
      <c r="B36" s="62" t="s">
        <v>40</v>
      </c>
      <c r="C36" s="193">
        <f>IF(ISERROR($T$23/$T$24),0,$T$23/$T$24)</f>
        <v>0.5</v>
      </c>
      <c r="D36" s="193">
        <f t="shared" si="4"/>
        <v>1</v>
      </c>
      <c r="E36" s="61">
        <f t="shared" si="3"/>
        <v>1</v>
      </c>
      <c r="F36" s="28"/>
      <c r="G36" s="28"/>
      <c r="H36" s="100"/>
      <c r="I36" s="100"/>
      <c r="J36" s="100"/>
      <c r="K36" s="100"/>
      <c r="L36" s="6"/>
      <c r="M36" s="5"/>
      <c r="N36" s="100"/>
      <c r="O36" s="100"/>
      <c r="P36" s="100"/>
      <c r="Q36" s="100"/>
      <c r="R36" s="100"/>
      <c r="S36" s="138"/>
      <c r="T36" s="138"/>
      <c r="U36" s="138"/>
      <c r="V36" s="138"/>
      <c r="W36" s="138"/>
      <c r="X36" s="139"/>
    </row>
    <row r="37" spans="2:27" ht="17.649999999999999" customHeight="1">
      <c r="B37" s="62" t="s">
        <v>41</v>
      </c>
      <c r="C37" s="194"/>
      <c r="D37" s="194"/>
      <c r="E37" s="61">
        <f t="shared" si="3"/>
        <v>1</v>
      </c>
      <c r="F37" s="28"/>
      <c r="G37" s="28"/>
      <c r="H37" s="100"/>
      <c r="I37" s="100"/>
      <c r="J37" s="100"/>
      <c r="K37" s="100"/>
      <c r="L37" s="6"/>
      <c r="M37" s="5"/>
      <c r="N37" s="100"/>
      <c r="O37" s="100"/>
      <c r="P37" s="100"/>
      <c r="Q37" s="100"/>
      <c r="R37" s="100"/>
      <c r="S37" s="138"/>
      <c r="T37" s="138"/>
      <c r="U37" s="138"/>
      <c r="V37" s="138"/>
      <c r="W37" s="138"/>
      <c r="X37" s="139"/>
    </row>
    <row r="38" spans="2:27" ht="17.649999999999999" customHeight="1">
      <c r="B38" s="62" t="s">
        <v>42</v>
      </c>
      <c r="C38" s="195"/>
      <c r="D38" s="195"/>
      <c r="E38" s="61">
        <v>0</v>
      </c>
      <c r="F38" s="29"/>
      <c r="G38" s="29"/>
      <c r="H38" s="130"/>
      <c r="I38" s="130"/>
      <c r="J38" s="130"/>
      <c r="K38" s="130"/>
      <c r="L38" s="7"/>
      <c r="M38" s="8"/>
      <c r="N38" s="130"/>
      <c r="O38" s="130"/>
      <c r="P38" s="130"/>
      <c r="Q38" s="130"/>
      <c r="R38" s="130"/>
      <c r="S38" s="140"/>
      <c r="T38" s="140"/>
      <c r="U38" s="140"/>
      <c r="V38" s="140"/>
      <c r="W38" s="140"/>
      <c r="X38" s="141"/>
    </row>
    <row r="39" spans="2:27" ht="8.4499999999999993" customHeight="1">
      <c r="B39" s="30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31"/>
    </row>
    <row r="40" spans="2:27" ht="15.75" customHeight="1">
      <c r="B40" s="134" t="s">
        <v>50</v>
      </c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6"/>
    </row>
    <row r="41" spans="2:27" ht="33" customHeight="1"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50"/>
      <c r="Z41" s="51"/>
      <c r="AA41" s="51"/>
    </row>
    <row r="42" spans="2:27" ht="10.5" customHeight="1">
      <c r="B42" s="132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33"/>
      <c r="Y42" s="52"/>
      <c r="Z42" s="53"/>
      <c r="AA42" s="54"/>
    </row>
    <row r="43" spans="2:27" ht="18" customHeight="1">
      <c r="B43" s="124" t="s">
        <v>43</v>
      </c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6"/>
      <c r="Y43" s="52"/>
      <c r="Z43" s="53"/>
      <c r="AA43" s="54"/>
    </row>
    <row r="44" spans="2:27" ht="32.25" customHeight="1">
      <c r="B44" s="127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9"/>
      <c r="Y44" s="52"/>
      <c r="Z44" s="53"/>
      <c r="AA44" s="54"/>
    </row>
    <row r="45" spans="2:27" ht="8.4499999999999993" customHeight="1">
      <c r="B45" s="30"/>
      <c r="C45" s="27"/>
      <c r="D45" s="27"/>
      <c r="E45" s="27"/>
      <c r="F45" s="27"/>
      <c r="G45" s="111"/>
      <c r="H45" s="111"/>
      <c r="I45" s="111"/>
      <c r="J45" s="111"/>
      <c r="K45" s="111"/>
      <c r="L45" s="11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31"/>
      <c r="Y45" s="52"/>
      <c r="Z45" s="53"/>
      <c r="AA45" s="54"/>
    </row>
    <row r="46" spans="2:27" ht="12.75">
      <c r="B46" s="113" t="s">
        <v>44</v>
      </c>
      <c r="C46" s="114"/>
      <c r="D46" s="114"/>
      <c r="E46" s="114"/>
      <c r="F46" s="114"/>
      <c r="G46" s="114"/>
      <c r="H46" s="114"/>
      <c r="I46" s="28"/>
      <c r="J46" s="13" t="s">
        <v>45</v>
      </c>
      <c r="K46" s="28"/>
      <c r="L46" s="115" t="s">
        <v>153</v>
      </c>
      <c r="M46" s="116"/>
      <c r="N46" s="28"/>
      <c r="O46" s="5" t="s">
        <v>46</v>
      </c>
      <c r="P46" s="28"/>
      <c r="Q46" s="117"/>
      <c r="R46" s="118"/>
      <c r="S46" s="28"/>
      <c r="T46" s="28"/>
      <c r="U46" s="28"/>
      <c r="V46" s="28"/>
      <c r="W46" s="28"/>
      <c r="X46" s="33"/>
      <c r="Y46" s="52"/>
      <c r="Z46" s="53"/>
      <c r="AA46" s="54"/>
    </row>
    <row r="47" spans="2:27" ht="8.4499999999999993" customHeight="1">
      <c r="B47" s="34"/>
      <c r="C47" s="28"/>
      <c r="D47" s="28"/>
      <c r="E47" s="28"/>
      <c r="F47" s="28"/>
      <c r="G47" s="28"/>
      <c r="H47" s="28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20"/>
      <c r="Y47" s="52"/>
      <c r="Z47" s="53"/>
      <c r="AA47" s="54"/>
    </row>
    <row r="48" spans="2:27" ht="35.25" customHeight="1">
      <c r="B48" s="121" t="s">
        <v>57</v>
      </c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3"/>
      <c r="Y48" s="52"/>
      <c r="Z48" s="53"/>
      <c r="AA48" s="54"/>
    </row>
    <row r="49" spans="2:27" ht="8.4499999999999993" customHeight="1">
      <c r="B49" s="14"/>
      <c r="C49" s="29"/>
      <c r="D49" s="29"/>
      <c r="E49" s="29"/>
      <c r="F49" s="29"/>
      <c r="G49" s="15"/>
      <c r="H49" s="29"/>
      <c r="I49" s="16"/>
      <c r="J49" s="35"/>
      <c r="K49" s="7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36"/>
      <c r="Y49" s="52"/>
      <c r="Z49" s="53"/>
      <c r="AA49" s="54"/>
    </row>
    <row r="50" spans="2:27" ht="13.5" customHeight="1"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52"/>
      <c r="Z50" s="53"/>
      <c r="AA50" s="54"/>
    </row>
  </sheetData>
  <sheetProtection selectLockedCells="1" selectUnlockedCells="1"/>
  <mergeCells count="203">
    <mergeCell ref="B1:T1"/>
    <mergeCell ref="U1:X4"/>
    <mergeCell ref="B2:T4"/>
    <mergeCell ref="AB3:AR4"/>
    <mergeCell ref="C5:D5"/>
    <mergeCell ref="E5:G5"/>
    <mergeCell ref="H5:J5"/>
    <mergeCell ref="K5:N5"/>
    <mergeCell ref="O5:R5"/>
    <mergeCell ref="S5:V5"/>
    <mergeCell ref="AR5:AR6"/>
    <mergeCell ref="B6:X6"/>
    <mergeCell ref="W5:X5"/>
    <mergeCell ref="AB5:AC6"/>
    <mergeCell ref="AD5:AH6"/>
    <mergeCell ref="AI5:AK6"/>
    <mergeCell ref="AL5:AO6"/>
    <mergeCell ref="AP5:AQ6"/>
    <mergeCell ref="AB1:AR1"/>
    <mergeCell ref="AD8:AH8"/>
    <mergeCell ref="B9:X9"/>
    <mergeCell ref="AD9:AH9"/>
    <mergeCell ref="AI7:AK10"/>
    <mergeCell ref="AL7:AO10"/>
    <mergeCell ref="AP7:AQ10"/>
    <mergeCell ref="B7:F8"/>
    <mergeCell ref="G7:X8"/>
    <mergeCell ref="AB7:AC10"/>
    <mergeCell ref="AD7:AH7"/>
    <mergeCell ref="AR11:AR14"/>
    <mergeCell ref="B12:F13"/>
    <mergeCell ref="G12:J13"/>
    <mergeCell ref="K12:N13"/>
    <mergeCell ref="O12:X12"/>
    <mergeCell ref="AD12:AH12"/>
    <mergeCell ref="B14:F14"/>
    <mergeCell ref="G14:J14"/>
    <mergeCell ref="K14:N14"/>
    <mergeCell ref="O14:R14"/>
    <mergeCell ref="S14:U14"/>
    <mergeCell ref="V14:X14"/>
    <mergeCell ref="AD14:AH14"/>
    <mergeCell ref="O13:R13"/>
    <mergeCell ref="S13:U13"/>
    <mergeCell ref="V13:X13"/>
    <mergeCell ref="AD13:AH13"/>
    <mergeCell ref="AR7:AR10"/>
    <mergeCell ref="B10:X10"/>
    <mergeCell ref="AD10:AH10"/>
    <mergeCell ref="B11:X11"/>
    <mergeCell ref="AB11:AC14"/>
    <mergeCell ref="AD11:AH11"/>
    <mergeCell ref="B15:X15"/>
    <mergeCell ref="AB15:AC18"/>
    <mergeCell ref="AD15:AH15"/>
    <mergeCell ref="AL15:AO15"/>
    <mergeCell ref="AP15:AQ15"/>
    <mergeCell ref="R17:U17"/>
    <mergeCell ref="V17:X17"/>
    <mergeCell ref="AD17:AH17"/>
    <mergeCell ref="AI18:AK18"/>
    <mergeCell ref="AI11:AK14"/>
    <mergeCell ref="AL11:AO14"/>
    <mergeCell ref="AP11:AQ14"/>
    <mergeCell ref="AR15:AR18"/>
    <mergeCell ref="B16:B17"/>
    <mergeCell ref="C16:D17"/>
    <mergeCell ref="E16:F17"/>
    <mergeCell ref="G16:L17"/>
    <mergeCell ref="M16:X16"/>
    <mergeCell ref="AD16:AH16"/>
    <mergeCell ref="AL16:AO16"/>
    <mergeCell ref="AP16:AQ16"/>
    <mergeCell ref="M17:Q17"/>
    <mergeCell ref="AL17:AO17"/>
    <mergeCell ref="AP17:AQ17"/>
    <mergeCell ref="C18:D18"/>
    <mergeCell ref="E18:F18"/>
    <mergeCell ref="G18:L18"/>
    <mergeCell ref="M18:Q18"/>
    <mergeCell ref="R18:U18"/>
    <mergeCell ref="V18:X18"/>
    <mergeCell ref="AD18:AH18"/>
    <mergeCell ref="AL18:AO18"/>
    <mergeCell ref="AP18:AQ18"/>
    <mergeCell ref="AI15:AK15"/>
    <mergeCell ref="AI16:AK16"/>
    <mergeCell ref="AI17:AK17"/>
    <mergeCell ref="AR19:AR22"/>
    <mergeCell ref="B20:L20"/>
    <mergeCell ref="M20:X20"/>
    <mergeCell ref="AD20:AH20"/>
    <mergeCell ref="AI20:AK20"/>
    <mergeCell ref="AL20:AO20"/>
    <mergeCell ref="AP20:AQ20"/>
    <mergeCell ref="B21:X21"/>
    <mergeCell ref="AD21:AH21"/>
    <mergeCell ref="AI21:AK21"/>
    <mergeCell ref="V22:W22"/>
    <mergeCell ref="AD22:AH22"/>
    <mergeCell ref="AI22:AK22"/>
    <mergeCell ref="AL22:AO22"/>
    <mergeCell ref="AP22:AQ22"/>
    <mergeCell ref="B19:L19"/>
    <mergeCell ref="M19:X19"/>
    <mergeCell ref="AB19:AC22"/>
    <mergeCell ref="AD19:AH19"/>
    <mergeCell ref="AI19:AK19"/>
    <mergeCell ref="AL19:AO19"/>
    <mergeCell ref="AP19:AQ19"/>
    <mergeCell ref="AL21:AO21"/>
    <mergeCell ref="AP21:AQ21"/>
    <mergeCell ref="B23:C23"/>
    <mergeCell ref="D23:F23"/>
    <mergeCell ref="G23:M23"/>
    <mergeCell ref="N23:S23"/>
    <mergeCell ref="T23:X23"/>
    <mergeCell ref="B22:C22"/>
    <mergeCell ref="G22:I22"/>
    <mergeCell ref="K22:M22"/>
    <mergeCell ref="O22:P22"/>
    <mergeCell ref="Q22:S22"/>
    <mergeCell ref="T22:U22"/>
    <mergeCell ref="S26:X26"/>
    <mergeCell ref="C27:C29"/>
    <mergeCell ref="D27:D29"/>
    <mergeCell ref="J27:K27"/>
    <mergeCell ref="S27:X38"/>
    <mergeCell ref="H28:I28"/>
    <mergeCell ref="B24:C24"/>
    <mergeCell ref="D24:F24"/>
    <mergeCell ref="G24:M24"/>
    <mergeCell ref="N24:S24"/>
    <mergeCell ref="T24:X24"/>
    <mergeCell ref="B25:X25"/>
    <mergeCell ref="J28:K28"/>
    <mergeCell ref="N28:O28"/>
    <mergeCell ref="P28:R28"/>
    <mergeCell ref="H29:I29"/>
    <mergeCell ref="J29:K29"/>
    <mergeCell ref="N29:O29"/>
    <mergeCell ref="P29:R29"/>
    <mergeCell ref="H26:I27"/>
    <mergeCell ref="J26:M26"/>
    <mergeCell ref="N26:O27"/>
    <mergeCell ref="P26:R27"/>
    <mergeCell ref="J33:K33"/>
    <mergeCell ref="C30:C32"/>
    <mergeCell ref="D30:D32"/>
    <mergeCell ref="H30:I30"/>
    <mergeCell ref="J30:K30"/>
    <mergeCell ref="N30:O30"/>
    <mergeCell ref="P30:R30"/>
    <mergeCell ref="H31:I31"/>
    <mergeCell ref="J31:K31"/>
    <mergeCell ref="N31:O31"/>
    <mergeCell ref="P31:R31"/>
    <mergeCell ref="H32:I32"/>
    <mergeCell ref="J32:K32"/>
    <mergeCell ref="N32:O32"/>
    <mergeCell ref="P32:R32"/>
    <mergeCell ref="G50:H50"/>
    <mergeCell ref="I50:X50"/>
    <mergeCell ref="B42:X42"/>
    <mergeCell ref="B43:X43"/>
    <mergeCell ref="B44:X44"/>
    <mergeCell ref="G45:H45"/>
    <mergeCell ref="I45:J45"/>
    <mergeCell ref="K45:L45"/>
    <mergeCell ref="H38:I38"/>
    <mergeCell ref="J38:K38"/>
    <mergeCell ref="N38:O38"/>
    <mergeCell ref="P38:R38"/>
    <mergeCell ref="B40:X40"/>
    <mergeCell ref="B41:X41"/>
    <mergeCell ref="C36:C38"/>
    <mergeCell ref="D36:D38"/>
    <mergeCell ref="H36:I36"/>
    <mergeCell ref="J36:K36"/>
    <mergeCell ref="N36:O36"/>
    <mergeCell ref="P36:R36"/>
    <mergeCell ref="H37:I37"/>
    <mergeCell ref="J37:K37"/>
    <mergeCell ref="N37:O37"/>
    <mergeCell ref="P37:R37"/>
    <mergeCell ref="B46:H46"/>
    <mergeCell ref="L46:M46"/>
    <mergeCell ref="Q46:R46"/>
    <mergeCell ref="I47:X47"/>
    <mergeCell ref="B48:X48"/>
    <mergeCell ref="H34:I34"/>
    <mergeCell ref="J34:K34"/>
    <mergeCell ref="N34:O34"/>
    <mergeCell ref="P34:R34"/>
    <mergeCell ref="H35:I35"/>
    <mergeCell ref="J35:K35"/>
    <mergeCell ref="N35:O35"/>
    <mergeCell ref="P35:R35"/>
    <mergeCell ref="C33:C35"/>
    <mergeCell ref="D33:D35"/>
    <mergeCell ref="H33:I33"/>
    <mergeCell ref="N33:O33"/>
    <mergeCell ref="P33:R33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Hoja1!$F$3:$F$8</xm:f>
          </x14:formula1>
          <xm:sqref>C18:D18</xm:sqref>
        </x14:dataValidation>
        <x14:dataValidation type="list" allowBlank="1" showInputMessage="1" showErrorMessage="1">
          <x14:formula1>
            <xm:f>Hoja1!$A$3:$A$24</xm:f>
          </x14:formula1>
          <xm:sqref>G7:X8</xm:sqref>
        </x14:dataValidation>
        <x14:dataValidation type="list" allowBlank="1" showInputMessage="1" showErrorMessage="1">
          <x14:formula1>
            <xm:f>Hoja1!$D$3:$D$13</xm:f>
          </x14:formula1>
          <xm:sqref>G14:J14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6">
    <tabColor theme="8"/>
    <pageSetUpPr fitToPage="1"/>
  </sheetPr>
  <dimension ref="B1:AU50"/>
  <sheetViews>
    <sheetView zoomScale="80" zoomScaleNormal="80" zoomScaleSheetLayoutView="100" workbookViewId="0">
      <selection activeCell="AL26" sqref="AL26"/>
    </sheetView>
  </sheetViews>
  <sheetFormatPr baseColWidth="10" defaultColWidth="4.625" defaultRowHeight="13.5" customHeight="1"/>
  <cols>
    <col min="1" max="1" width="1" style="23" customWidth="1"/>
    <col min="2" max="2" width="9.875" style="23" customWidth="1"/>
    <col min="3" max="3" width="8.5" style="23" customWidth="1"/>
    <col min="4" max="4" width="8.25" style="23" customWidth="1"/>
    <col min="5" max="5" width="8.125" style="23" customWidth="1"/>
    <col min="6" max="6" width="6.625" style="23" customWidth="1"/>
    <col min="7" max="7" width="3.5" style="23" customWidth="1"/>
    <col min="8" max="8" width="2.375" style="23" customWidth="1"/>
    <col min="9" max="9" width="2" style="23" customWidth="1"/>
    <col min="10" max="10" width="7.25" style="23" customWidth="1"/>
    <col min="11" max="11" width="1.75" style="23" customWidth="1"/>
    <col min="12" max="12" width="2.125" style="23" customWidth="1"/>
    <col min="13" max="13" width="2.375" style="23" customWidth="1"/>
    <col min="14" max="14" width="6.125" style="23" customWidth="1"/>
    <col min="15" max="15" width="4.5" style="23" customWidth="1"/>
    <col min="16" max="16" width="2" style="23" customWidth="1"/>
    <col min="17" max="17" width="1.5" style="23" customWidth="1"/>
    <col min="18" max="18" width="3.75" style="23" customWidth="1"/>
    <col min="19" max="19" width="5.375" style="23" customWidth="1"/>
    <col min="20" max="20" width="3.875" style="23" customWidth="1"/>
    <col min="21" max="21" width="4.375" style="23" customWidth="1"/>
    <col min="22" max="22" width="5.875" style="23" customWidth="1"/>
    <col min="23" max="23" width="5.75" style="23" customWidth="1"/>
    <col min="24" max="24" width="6.25" style="23" customWidth="1"/>
    <col min="25" max="25" width="1.375" style="41" customWidth="1"/>
    <col min="26" max="26" width="3.25" style="42" customWidth="1"/>
    <col min="27" max="27" width="3.75" style="42" customWidth="1"/>
    <col min="28" max="43" width="4.625" style="42"/>
    <col min="44" max="44" width="8.875" style="23" customWidth="1"/>
    <col min="45" max="45" width="4.625" style="23"/>
    <col min="46" max="46" width="23.125" style="23" customWidth="1"/>
    <col min="47" max="16384" width="4.625" style="23"/>
  </cols>
  <sheetData>
    <row r="1" spans="2:47" ht="20.25" customHeight="1">
      <c r="B1" s="79" t="s">
        <v>72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1"/>
      <c r="U1" s="91"/>
      <c r="V1" s="92"/>
      <c r="W1" s="92"/>
      <c r="X1" s="93"/>
      <c r="AB1" s="177" t="s">
        <v>173</v>
      </c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</row>
    <row r="2" spans="2:47" ht="13.5" customHeight="1">
      <c r="B2" s="82" t="s">
        <v>75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4"/>
      <c r="U2" s="94"/>
      <c r="V2" s="95"/>
      <c r="W2" s="95"/>
      <c r="X2" s="96"/>
    </row>
    <row r="3" spans="2:47" ht="13.5" customHeight="1">
      <c r="B3" s="85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7"/>
      <c r="U3" s="94"/>
      <c r="V3" s="95"/>
      <c r="W3" s="95"/>
      <c r="X3" s="96"/>
      <c r="AB3" s="183" t="s">
        <v>150</v>
      </c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</row>
    <row r="4" spans="2:47" ht="13.5" customHeight="1">
      <c r="B4" s="88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90"/>
      <c r="U4" s="97"/>
      <c r="V4" s="98"/>
      <c r="W4" s="98"/>
      <c r="X4" s="99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</row>
    <row r="5" spans="2:47" s="38" customFormat="1" ht="14.25" customHeight="1">
      <c r="B5" s="39" t="s">
        <v>0</v>
      </c>
      <c r="C5" s="71" t="s">
        <v>126</v>
      </c>
      <c r="D5" s="71"/>
      <c r="E5" s="72" t="s">
        <v>1</v>
      </c>
      <c r="F5" s="72"/>
      <c r="G5" s="72"/>
      <c r="H5" s="73" t="s">
        <v>118</v>
      </c>
      <c r="I5" s="73"/>
      <c r="J5" s="73"/>
      <c r="K5" s="72" t="s">
        <v>2</v>
      </c>
      <c r="L5" s="72"/>
      <c r="M5" s="72"/>
      <c r="N5" s="72"/>
      <c r="O5" s="71" t="s">
        <v>119</v>
      </c>
      <c r="P5" s="71"/>
      <c r="Q5" s="71"/>
      <c r="R5" s="71"/>
      <c r="S5" s="74" t="s">
        <v>3</v>
      </c>
      <c r="T5" s="75"/>
      <c r="U5" s="75"/>
      <c r="V5" s="76"/>
      <c r="W5" s="77" t="s">
        <v>120</v>
      </c>
      <c r="X5" s="78"/>
      <c r="Y5" s="43"/>
      <c r="Z5" s="44"/>
      <c r="AA5" s="44"/>
      <c r="AB5" s="182" t="s">
        <v>143</v>
      </c>
      <c r="AC5" s="182"/>
      <c r="AD5" s="182" t="s">
        <v>144</v>
      </c>
      <c r="AE5" s="182"/>
      <c r="AF5" s="182"/>
      <c r="AG5" s="182"/>
      <c r="AH5" s="182"/>
      <c r="AI5" s="182" t="s">
        <v>145</v>
      </c>
      <c r="AJ5" s="182"/>
      <c r="AK5" s="182"/>
      <c r="AL5" s="182" t="s">
        <v>146</v>
      </c>
      <c r="AM5" s="182"/>
      <c r="AN5" s="182"/>
      <c r="AO5" s="182"/>
      <c r="AP5" s="183" t="s">
        <v>147</v>
      </c>
      <c r="AQ5" s="183"/>
      <c r="AR5" s="185" t="s">
        <v>148</v>
      </c>
    </row>
    <row r="6" spans="2:47" ht="9" customHeight="1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3"/>
      <c r="AQ6" s="183"/>
      <c r="AR6" s="185"/>
    </row>
    <row r="7" spans="2:47" ht="14.25" customHeight="1">
      <c r="B7" s="155" t="s">
        <v>76</v>
      </c>
      <c r="C7" s="156"/>
      <c r="D7" s="156"/>
      <c r="E7" s="156"/>
      <c r="F7" s="157"/>
      <c r="G7" s="161" t="s">
        <v>85</v>
      </c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3"/>
      <c r="AB7" s="184">
        <v>2019</v>
      </c>
      <c r="AC7" s="184"/>
      <c r="AD7" s="187" t="s">
        <v>127</v>
      </c>
      <c r="AE7" s="187"/>
      <c r="AF7" s="187"/>
      <c r="AG7" s="187"/>
      <c r="AH7" s="187"/>
      <c r="AI7" s="255">
        <v>0</v>
      </c>
      <c r="AJ7" s="256"/>
      <c r="AK7" s="257"/>
      <c r="AL7" s="255">
        <v>0</v>
      </c>
      <c r="AM7" s="256"/>
      <c r="AN7" s="256"/>
      <c r="AO7" s="257"/>
      <c r="AP7" s="181">
        <v>0</v>
      </c>
      <c r="AQ7" s="181"/>
      <c r="AR7" s="178">
        <f>SUM(AP7:AQ10)/4</f>
        <v>0</v>
      </c>
    </row>
    <row r="8" spans="2:47" ht="14.25" customHeight="1">
      <c r="B8" s="158"/>
      <c r="C8" s="159"/>
      <c r="D8" s="159"/>
      <c r="E8" s="159"/>
      <c r="F8" s="160"/>
      <c r="G8" s="164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  <c r="V8" s="165"/>
      <c r="W8" s="165"/>
      <c r="X8" s="166"/>
      <c r="AB8" s="184"/>
      <c r="AC8" s="184"/>
      <c r="AD8" s="187" t="s">
        <v>128</v>
      </c>
      <c r="AE8" s="187"/>
      <c r="AF8" s="187"/>
      <c r="AG8" s="187"/>
      <c r="AH8" s="187"/>
      <c r="AI8" s="258"/>
      <c r="AJ8" s="259"/>
      <c r="AK8" s="260"/>
      <c r="AL8" s="258"/>
      <c r="AM8" s="259"/>
      <c r="AN8" s="259"/>
      <c r="AO8" s="260"/>
      <c r="AP8" s="181">
        <v>0</v>
      </c>
      <c r="AQ8" s="181"/>
      <c r="AR8" s="178"/>
    </row>
    <row r="9" spans="2:47" ht="19.149999999999999" customHeight="1">
      <c r="B9" s="108" t="s">
        <v>49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10"/>
      <c r="AB9" s="184"/>
      <c r="AC9" s="184"/>
      <c r="AD9" s="187" t="s">
        <v>129</v>
      </c>
      <c r="AE9" s="187"/>
      <c r="AF9" s="187"/>
      <c r="AG9" s="187"/>
      <c r="AH9" s="187"/>
      <c r="AI9" s="258"/>
      <c r="AJ9" s="259"/>
      <c r="AK9" s="260"/>
      <c r="AL9" s="258"/>
      <c r="AM9" s="259"/>
      <c r="AN9" s="259"/>
      <c r="AO9" s="260"/>
      <c r="AP9" s="181">
        <v>0</v>
      </c>
      <c r="AQ9" s="181"/>
      <c r="AR9" s="178"/>
    </row>
    <row r="10" spans="2:47" ht="15" customHeight="1">
      <c r="B10" s="148" t="s">
        <v>4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AB10" s="184"/>
      <c r="AC10" s="184"/>
      <c r="AD10" s="187" t="s">
        <v>130</v>
      </c>
      <c r="AE10" s="187"/>
      <c r="AF10" s="187"/>
      <c r="AG10" s="187"/>
      <c r="AH10" s="187"/>
      <c r="AI10" s="261"/>
      <c r="AJ10" s="262"/>
      <c r="AK10" s="263"/>
      <c r="AL10" s="261"/>
      <c r="AM10" s="262"/>
      <c r="AN10" s="262"/>
      <c r="AO10" s="263"/>
      <c r="AP10" s="181">
        <v>0</v>
      </c>
      <c r="AQ10" s="181"/>
      <c r="AR10" s="178"/>
    </row>
    <row r="11" spans="2:47" ht="38.25" customHeight="1">
      <c r="B11" s="150" t="s">
        <v>149</v>
      </c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AB11" s="186">
        <v>2020</v>
      </c>
      <c r="AC11" s="186"/>
      <c r="AD11" s="188" t="s">
        <v>131</v>
      </c>
      <c r="AE11" s="188"/>
      <c r="AF11" s="188"/>
      <c r="AG11" s="188"/>
      <c r="AH11" s="188"/>
      <c r="AI11" s="264">
        <v>0</v>
      </c>
      <c r="AJ11" s="265"/>
      <c r="AK11" s="265"/>
      <c r="AL11" s="264">
        <v>0</v>
      </c>
      <c r="AM11" s="265"/>
      <c r="AN11" s="265"/>
      <c r="AO11" s="266"/>
      <c r="AP11" s="180">
        <v>0</v>
      </c>
      <c r="AQ11" s="180"/>
      <c r="AR11" s="179">
        <f>SUM(AP11:AQ14)/4</f>
        <v>0</v>
      </c>
    </row>
    <row r="12" spans="2:47" ht="12.75">
      <c r="B12" s="167" t="s">
        <v>56</v>
      </c>
      <c r="C12" s="168"/>
      <c r="D12" s="168"/>
      <c r="E12" s="168"/>
      <c r="F12" s="169"/>
      <c r="G12" s="167" t="s">
        <v>48</v>
      </c>
      <c r="H12" s="168"/>
      <c r="I12" s="168"/>
      <c r="J12" s="169"/>
      <c r="K12" s="167" t="s">
        <v>5</v>
      </c>
      <c r="L12" s="168"/>
      <c r="M12" s="168"/>
      <c r="N12" s="169"/>
      <c r="O12" s="148" t="s">
        <v>6</v>
      </c>
      <c r="P12" s="149"/>
      <c r="Q12" s="149"/>
      <c r="R12" s="149"/>
      <c r="S12" s="149"/>
      <c r="T12" s="149"/>
      <c r="U12" s="149"/>
      <c r="V12" s="149"/>
      <c r="W12" s="149"/>
      <c r="X12" s="152"/>
      <c r="Y12" s="45"/>
      <c r="Z12" s="46"/>
      <c r="AA12" s="46"/>
      <c r="AB12" s="186"/>
      <c r="AC12" s="186"/>
      <c r="AD12" s="188" t="s">
        <v>132</v>
      </c>
      <c r="AE12" s="188"/>
      <c r="AF12" s="188"/>
      <c r="AG12" s="188"/>
      <c r="AH12" s="188"/>
      <c r="AI12" s="267"/>
      <c r="AJ12" s="268"/>
      <c r="AK12" s="268"/>
      <c r="AL12" s="267"/>
      <c r="AM12" s="268"/>
      <c r="AN12" s="268"/>
      <c r="AO12" s="269"/>
      <c r="AP12" s="180">
        <v>0</v>
      </c>
      <c r="AQ12" s="180"/>
      <c r="AR12" s="179"/>
    </row>
    <row r="13" spans="2:47" ht="25.5" customHeight="1">
      <c r="B13" s="170"/>
      <c r="C13" s="171"/>
      <c r="D13" s="171"/>
      <c r="E13" s="171"/>
      <c r="F13" s="172"/>
      <c r="G13" s="170"/>
      <c r="H13" s="171"/>
      <c r="I13" s="171"/>
      <c r="J13" s="172"/>
      <c r="K13" s="170"/>
      <c r="L13" s="171"/>
      <c r="M13" s="171"/>
      <c r="N13" s="172"/>
      <c r="O13" s="148" t="s">
        <v>55</v>
      </c>
      <c r="P13" s="149"/>
      <c r="Q13" s="149"/>
      <c r="R13" s="152"/>
      <c r="S13" s="148" t="s">
        <v>54</v>
      </c>
      <c r="T13" s="149"/>
      <c r="U13" s="152"/>
      <c r="V13" s="148" t="s">
        <v>53</v>
      </c>
      <c r="W13" s="149"/>
      <c r="X13" s="152"/>
      <c r="Y13" s="45"/>
      <c r="Z13" s="46"/>
      <c r="AA13" s="46"/>
      <c r="AB13" s="186"/>
      <c r="AC13" s="186"/>
      <c r="AD13" s="188" t="s">
        <v>133</v>
      </c>
      <c r="AE13" s="188"/>
      <c r="AF13" s="188"/>
      <c r="AG13" s="188"/>
      <c r="AH13" s="188"/>
      <c r="AI13" s="267"/>
      <c r="AJ13" s="268"/>
      <c r="AK13" s="268"/>
      <c r="AL13" s="267"/>
      <c r="AM13" s="268"/>
      <c r="AN13" s="268"/>
      <c r="AO13" s="269"/>
      <c r="AP13" s="180">
        <v>0</v>
      </c>
      <c r="AQ13" s="180"/>
      <c r="AR13" s="179"/>
    </row>
    <row r="14" spans="2:47" ht="29.25" customHeight="1">
      <c r="B14" s="142" t="s">
        <v>172</v>
      </c>
      <c r="C14" s="142"/>
      <c r="D14" s="142"/>
      <c r="E14" s="142"/>
      <c r="F14" s="142"/>
      <c r="G14" s="154" t="s">
        <v>99</v>
      </c>
      <c r="H14" s="154"/>
      <c r="I14" s="154"/>
      <c r="J14" s="154"/>
      <c r="K14" s="154">
        <v>0.4</v>
      </c>
      <c r="L14" s="154"/>
      <c r="M14" s="154"/>
      <c r="N14" s="154"/>
      <c r="O14" s="145">
        <v>0.4</v>
      </c>
      <c r="P14" s="146"/>
      <c r="Q14" s="146"/>
      <c r="R14" s="147"/>
      <c r="S14" s="101">
        <v>44561</v>
      </c>
      <c r="T14" s="102"/>
      <c r="U14" s="103"/>
      <c r="V14" s="104">
        <v>2021</v>
      </c>
      <c r="W14" s="104"/>
      <c r="X14" s="104"/>
      <c r="AB14" s="186"/>
      <c r="AC14" s="186"/>
      <c r="AD14" s="188" t="s">
        <v>134</v>
      </c>
      <c r="AE14" s="188"/>
      <c r="AF14" s="188"/>
      <c r="AG14" s="188"/>
      <c r="AH14" s="188"/>
      <c r="AI14" s="270"/>
      <c r="AJ14" s="271"/>
      <c r="AK14" s="271"/>
      <c r="AL14" s="270"/>
      <c r="AM14" s="271"/>
      <c r="AN14" s="271"/>
      <c r="AO14" s="272"/>
      <c r="AP14" s="180">
        <v>0</v>
      </c>
      <c r="AQ14" s="180"/>
      <c r="AR14" s="179"/>
    </row>
    <row r="15" spans="2:47" ht="18" customHeight="1">
      <c r="B15" s="108" t="s">
        <v>7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10"/>
      <c r="Z15" s="42" t="s">
        <v>51</v>
      </c>
      <c r="AB15" s="184">
        <v>2021</v>
      </c>
      <c r="AC15" s="184"/>
      <c r="AD15" s="187" t="s">
        <v>135</v>
      </c>
      <c r="AE15" s="187"/>
      <c r="AF15" s="187"/>
      <c r="AG15" s="187"/>
      <c r="AH15" s="187"/>
      <c r="AI15" s="255">
        <v>40</v>
      </c>
      <c r="AJ15" s="256"/>
      <c r="AK15" s="257"/>
      <c r="AL15" s="251">
        <v>0</v>
      </c>
      <c r="AM15" s="251"/>
      <c r="AN15" s="251"/>
      <c r="AO15" s="251"/>
      <c r="AP15" s="286">
        <v>0</v>
      </c>
      <c r="AQ15" s="286"/>
      <c r="AR15" s="178">
        <f t="shared" ref="AR15" si="0">SUM(AP15:AQ18)/4</f>
        <v>0</v>
      </c>
      <c r="AT15" s="67" t="s">
        <v>182</v>
      </c>
      <c r="AU15" s="67" t="s">
        <v>174</v>
      </c>
    </row>
    <row r="16" spans="2:47" ht="12.75" customHeight="1">
      <c r="B16" s="173" t="s">
        <v>52</v>
      </c>
      <c r="C16" s="167" t="s">
        <v>8</v>
      </c>
      <c r="D16" s="169"/>
      <c r="E16" s="167" t="s">
        <v>115</v>
      </c>
      <c r="F16" s="169"/>
      <c r="G16" s="167" t="s">
        <v>109</v>
      </c>
      <c r="H16" s="168"/>
      <c r="I16" s="168"/>
      <c r="J16" s="168"/>
      <c r="K16" s="168"/>
      <c r="L16" s="169"/>
      <c r="M16" s="176" t="s">
        <v>116</v>
      </c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AB16" s="184"/>
      <c r="AC16" s="184"/>
      <c r="AD16" s="187" t="s">
        <v>136</v>
      </c>
      <c r="AE16" s="187"/>
      <c r="AF16" s="187"/>
      <c r="AG16" s="187"/>
      <c r="AH16" s="187"/>
      <c r="AI16" s="258"/>
      <c r="AJ16" s="259"/>
      <c r="AK16" s="260"/>
      <c r="AL16" s="251">
        <v>0</v>
      </c>
      <c r="AM16" s="251"/>
      <c r="AN16" s="251"/>
      <c r="AO16" s="251"/>
      <c r="AP16" s="181">
        <f t="shared" ref="AP16:AP18" si="1">AL16-AI16</f>
        <v>0</v>
      </c>
      <c r="AQ16" s="181"/>
      <c r="AR16" s="178"/>
      <c r="AT16" s="67" t="s">
        <v>182</v>
      </c>
      <c r="AU16" s="67" t="s">
        <v>174</v>
      </c>
    </row>
    <row r="17" spans="2:47" ht="12.75" customHeight="1">
      <c r="B17" s="174"/>
      <c r="C17" s="170"/>
      <c r="D17" s="172"/>
      <c r="E17" s="170"/>
      <c r="F17" s="172"/>
      <c r="G17" s="170"/>
      <c r="H17" s="171"/>
      <c r="I17" s="171"/>
      <c r="J17" s="171"/>
      <c r="K17" s="171"/>
      <c r="L17" s="172"/>
      <c r="M17" s="148" t="s">
        <v>121</v>
      </c>
      <c r="N17" s="149"/>
      <c r="O17" s="149"/>
      <c r="P17" s="149"/>
      <c r="Q17" s="152"/>
      <c r="R17" s="148" t="s">
        <v>122</v>
      </c>
      <c r="S17" s="149"/>
      <c r="T17" s="149"/>
      <c r="U17" s="149"/>
      <c r="V17" s="175" t="s">
        <v>117</v>
      </c>
      <c r="W17" s="175"/>
      <c r="X17" s="175"/>
      <c r="AB17" s="184"/>
      <c r="AC17" s="184"/>
      <c r="AD17" s="187" t="s">
        <v>137</v>
      </c>
      <c r="AE17" s="187"/>
      <c r="AF17" s="187"/>
      <c r="AG17" s="187"/>
      <c r="AH17" s="187"/>
      <c r="AI17" s="258"/>
      <c r="AJ17" s="259"/>
      <c r="AK17" s="260"/>
      <c r="AL17" s="251">
        <v>0</v>
      </c>
      <c r="AM17" s="251"/>
      <c r="AN17" s="251"/>
      <c r="AO17" s="251"/>
      <c r="AP17" s="181">
        <f t="shared" si="1"/>
        <v>0</v>
      </c>
      <c r="AQ17" s="181"/>
      <c r="AR17" s="178"/>
      <c r="AT17" s="67" t="s">
        <v>182</v>
      </c>
      <c r="AU17" s="67" t="s">
        <v>174</v>
      </c>
    </row>
    <row r="18" spans="2:47" ht="28.5" customHeight="1">
      <c r="B18" s="64" t="s">
        <v>151</v>
      </c>
      <c r="C18" s="117" t="s">
        <v>112</v>
      </c>
      <c r="D18" s="118"/>
      <c r="E18" s="154">
        <v>0.4</v>
      </c>
      <c r="F18" s="154"/>
      <c r="G18" s="142" t="s">
        <v>176</v>
      </c>
      <c r="H18" s="142"/>
      <c r="I18" s="142"/>
      <c r="J18" s="142"/>
      <c r="K18" s="142"/>
      <c r="L18" s="142"/>
      <c r="M18" s="105" t="s">
        <v>123</v>
      </c>
      <c r="N18" s="105"/>
      <c r="O18" s="105"/>
      <c r="P18" s="105"/>
      <c r="Q18" s="105"/>
      <c r="R18" s="106" t="s">
        <v>124</v>
      </c>
      <c r="S18" s="106"/>
      <c r="T18" s="106"/>
      <c r="U18" s="106"/>
      <c r="V18" s="107" t="s">
        <v>125</v>
      </c>
      <c r="W18" s="107"/>
      <c r="X18" s="107"/>
      <c r="AB18" s="184"/>
      <c r="AC18" s="184"/>
      <c r="AD18" s="187" t="s">
        <v>138</v>
      </c>
      <c r="AE18" s="187"/>
      <c r="AF18" s="187"/>
      <c r="AG18" s="187"/>
      <c r="AH18" s="187"/>
      <c r="AI18" s="261"/>
      <c r="AJ18" s="262"/>
      <c r="AK18" s="263"/>
      <c r="AL18" s="251">
        <v>0</v>
      </c>
      <c r="AM18" s="251"/>
      <c r="AN18" s="251"/>
      <c r="AO18" s="251"/>
      <c r="AP18" s="181">
        <f t="shared" si="1"/>
        <v>0</v>
      </c>
      <c r="AQ18" s="181"/>
      <c r="AR18" s="178"/>
      <c r="AT18" s="67" t="s">
        <v>182</v>
      </c>
      <c r="AU18" s="67" t="s">
        <v>174</v>
      </c>
    </row>
    <row r="19" spans="2:47" ht="25.15" customHeight="1">
      <c r="B19" s="148" t="s">
        <v>9</v>
      </c>
      <c r="C19" s="149"/>
      <c r="D19" s="149"/>
      <c r="E19" s="149"/>
      <c r="F19" s="149"/>
      <c r="G19" s="149"/>
      <c r="H19" s="149"/>
      <c r="I19" s="149"/>
      <c r="J19" s="149"/>
      <c r="K19" s="149"/>
      <c r="L19" s="152"/>
      <c r="M19" s="148" t="s">
        <v>10</v>
      </c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52"/>
      <c r="AB19" s="186">
        <v>2022</v>
      </c>
      <c r="AC19" s="186"/>
      <c r="AD19" s="188" t="s">
        <v>139</v>
      </c>
      <c r="AE19" s="188"/>
      <c r="AF19" s="188"/>
      <c r="AG19" s="188"/>
      <c r="AH19" s="188"/>
      <c r="AI19" s="208">
        <v>0</v>
      </c>
      <c r="AJ19" s="208"/>
      <c r="AK19" s="208"/>
      <c r="AL19" s="208">
        <v>0</v>
      </c>
      <c r="AM19" s="208"/>
      <c r="AN19" s="208"/>
      <c r="AO19" s="208"/>
      <c r="AP19" s="180" t="e">
        <f t="shared" ref="AP19" si="2">AL19/AI19</f>
        <v>#DIV/0!</v>
      </c>
      <c r="AQ19" s="180"/>
      <c r="AR19" s="179" t="e">
        <f t="shared" ref="AR19" si="3">SUM(AP19:AQ22)/4</f>
        <v>#DIV/0!</v>
      </c>
    </row>
    <row r="20" spans="2:47" ht="45.4" customHeight="1">
      <c r="B20" s="117" t="s">
        <v>170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18"/>
      <c r="M20" s="117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18"/>
      <c r="AA20" s="47"/>
      <c r="AB20" s="186"/>
      <c r="AC20" s="186"/>
      <c r="AD20" s="188" t="s">
        <v>140</v>
      </c>
      <c r="AE20" s="188"/>
      <c r="AF20" s="188"/>
      <c r="AG20" s="188"/>
      <c r="AH20" s="188"/>
      <c r="AI20" s="208">
        <v>40</v>
      </c>
      <c r="AJ20" s="208"/>
      <c r="AK20" s="208"/>
      <c r="AL20" s="208"/>
      <c r="AM20" s="208"/>
      <c r="AN20" s="208"/>
      <c r="AO20" s="208"/>
      <c r="AP20" s="180">
        <f t="shared" ref="AP20:AP22" si="4">AL20/AI20</f>
        <v>0</v>
      </c>
      <c r="AQ20" s="180"/>
      <c r="AR20" s="179"/>
    </row>
    <row r="21" spans="2:47" ht="18.95" customHeight="1">
      <c r="B21" s="108" t="s">
        <v>11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10"/>
      <c r="AB21" s="186"/>
      <c r="AC21" s="186"/>
      <c r="AD21" s="188" t="s">
        <v>141</v>
      </c>
      <c r="AE21" s="188"/>
      <c r="AF21" s="188"/>
      <c r="AG21" s="188"/>
      <c r="AH21" s="188"/>
      <c r="AI21" s="208"/>
      <c r="AJ21" s="208"/>
      <c r="AK21" s="208"/>
      <c r="AL21" s="208"/>
      <c r="AM21" s="208"/>
      <c r="AN21" s="208"/>
      <c r="AO21" s="208"/>
      <c r="AP21" s="180" t="e">
        <f t="shared" si="4"/>
        <v>#DIV/0!</v>
      </c>
      <c r="AQ21" s="180"/>
      <c r="AR21" s="179"/>
    </row>
    <row r="22" spans="2:47" ht="18.95" customHeight="1">
      <c r="B22" s="143" t="s">
        <v>12</v>
      </c>
      <c r="C22" s="143"/>
      <c r="D22" s="55" t="s">
        <v>13</v>
      </c>
      <c r="E22" s="55" t="s">
        <v>14</v>
      </c>
      <c r="F22" s="55" t="s">
        <v>15</v>
      </c>
      <c r="G22" s="151" t="s">
        <v>16</v>
      </c>
      <c r="H22" s="151"/>
      <c r="I22" s="151"/>
      <c r="J22" s="55" t="s">
        <v>17</v>
      </c>
      <c r="K22" s="151" t="s">
        <v>18</v>
      </c>
      <c r="L22" s="151"/>
      <c r="M22" s="151"/>
      <c r="N22" s="55" t="s">
        <v>19</v>
      </c>
      <c r="O22" s="151" t="s">
        <v>20</v>
      </c>
      <c r="P22" s="151"/>
      <c r="Q22" s="151" t="s">
        <v>21</v>
      </c>
      <c r="R22" s="151"/>
      <c r="S22" s="151"/>
      <c r="T22" s="151" t="s">
        <v>22</v>
      </c>
      <c r="U22" s="151"/>
      <c r="V22" s="151" t="s">
        <v>23</v>
      </c>
      <c r="W22" s="151"/>
      <c r="X22" s="55" t="s">
        <v>24</v>
      </c>
      <c r="AB22" s="186"/>
      <c r="AC22" s="186"/>
      <c r="AD22" s="188" t="s">
        <v>142</v>
      </c>
      <c r="AE22" s="188"/>
      <c r="AF22" s="188"/>
      <c r="AG22" s="188"/>
      <c r="AH22" s="188"/>
      <c r="AI22" s="208"/>
      <c r="AJ22" s="208"/>
      <c r="AK22" s="208"/>
      <c r="AL22" s="208"/>
      <c r="AM22" s="208"/>
      <c r="AN22" s="208"/>
      <c r="AO22" s="208"/>
      <c r="AP22" s="180" t="e">
        <f t="shared" si="4"/>
        <v>#DIV/0!</v>
      </c>
      <c r="AQ22" s="180"/>
      <c r="AR22" s="179"/>
    </row>
    <row r="23" spans="2:47" ht="18.95" customHeight="1">
      <c r="B23" s="143" t="s">
        <v>25</v>
      </c>
      <c r="C23" s="143"/>
      <c r="D23" s="189">
        <f>AL15</f>
        <v>0</v>
      </c>
      <c r="E23" s="190"/>
      <c r="F23" s="191"/>
      <c r="G23" s="192">
        <f>AL16</f>
        <v>0</v>
      </c>
      <c r="H23" s="209"/>
      <c r="I23" s="209"/>
      <c r="J23" s="209"/>
      <c r="K23" s="209"/>
      <c r="L23" s="209"/>
      <c r="M23" s="210"/>
      <c r="N23" s="189">
        <f>AL17</f>
        <v>0</v>
      </c>
      <c r="O23" s="190"/>
      <c r="P23" s="190"/>
      <c r="Q23" s="190"/>
      <c r="R23" s="190"/>
      <c r="S23" s="191"/>
      <c r="T23" s="192">
        <f>AL18</f>
        <v>0</v>
      </c>
      <c r="U23" s="153"/>
      <c r="V23" s="153"/>
      <c r="W23" s="153"/>
      <c r="X23" s="118"/>
      <c r="Z23" s="48"/>
      <c r="AA23" s="48"/>
    </row>
    <row r="24" spans="2:47" ht="18.95" customHeight="1">
      <c r="B24" s="143" t="s">
        <v>26</v>
      </c>
      <c r="C24" s="143"/>
      <c r="D24" s="189">
        <v>40</v>
      </c>
      <c r="E24" s="274"/>
      <c r="F24" s="274"/>
      <c r="G24" s="274"/>
      <c r="H24" s="274"/>
      <c r="I24" s="274"/>
      <c r="J24" s="274"/>
      <c r="K24" s="274"/>
      <c r="L24" s="274"/>
      <c r="M24" s="274"/>
      <c r="N24" s="274"/>
      <c r="O24" s="274"/>
      <c r="P24" s="274"/>
      <c r="Q24" s="274"/>
      <c r="R24" s="274"/>
      <c r="S24" s="274"/>
      <c r="T24" s="274"/>
      <c r="U24" s="274"/>
      <c r="V24" s="274"/>
      <c r="W24" s="274"/>
      <c r="X24" s="275"/>
      <c r="Y24" s="49"/>
    </row>
    <row r="25" spans="2:47" ht="19.7" customHeight="1">
      <c r="B25" s="108" t="s">
        <v>47</v>
      </c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10"/>
    </row>
    <row r="26" spans="2:47" ht="25.5">
      <c r="B26" s="55" t="s">
        <v>27</v>
      </c>
      <c r="C26" s="55" t="s">
        <v>28</v>
      </c>
      <c r="D26" s="55" t="s">
        <v>29</v>
      </c>
      <c r="E26" s="55" t="s">
        <v>30</v>
      </c>
      <c r="F26" s="27"/>
      <c r="G26" s="27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37"/>
      <c r="T26" s="137"/>
      <c r="U26" s="137"/>
      <c r="V26" s="137"/>
      <c r="W26" s="137"/>
      <c r="X26" s="133"/>
    </row>
    <row r="27" spans="2:47" ht="17.649999999999999" customHeight="1">
      <c r="B27" s="57" t="s">
        <v>31</v>
      </c>
      <c r="C27" s="193">
        <f>IF(ISERROR($D$23/$D$24),0,$D$23/$D$24)</f>
        <v>0</v>
      </c>
      <c r="D27" s="193">
        <f>$E$18</f>
        <v>0.4</v>
      </c>
      <c r="E27" s="56">
        <f>$O$14</f>
        <v>0.4</v>
      </c>
      <c r="F27" s="28"/>
      <c r="G27" s="28"/>
      <c r="H27" s="112"/>
      <c r="I27" s="112"/>
      <c r="J27" s="100"/>
      <c r="K27" s="100"/>
      <c r="L27" s="5"/>
      <c r="M27" s="5"/>
      <c r="N27" s="112"/>
      <c r="O27" s="112"/>
      <c r="P27" s="112"/>
      <c r="Q27" s="112"/>
      <c r="R27" s="112"/>
      <c r="S27" s="138"/>
      <c r="T27" s="138"/>
      <c r="U27" s="138"/>
      <c r="V27" s="138"/>
      <c r="W27" s="138"/>
      <c r="X27" s="139"/>
    </row>
    <row r="28" spans="2:47" ht="17.649999999999999" customHeight="1">
      <c r="B28" s="57" t="s">
        <v>32</v>
      </c>
      <c r="C28" s="194"/>
      <c r="D28" s="194"/>
      <c r="E28" s="56">
        <f t="shared" ref="E28:E37" si="5">$O$14</f>
        <v>0.4</v>
      </c>
      <c r="F28" s="28"/>
      <c r="G28" s="28"/>
      <c r="H28" s="100"/>
      <c r="I28" s="100"/>
      <c r="J28" s="100"/>
      <c r="K28" s="100"/>
      <c r="L28" s="6"/>
      <c r="M28" s="5"/>
      <c r="N28" s="100"/>
      <c r="O28" s="100"/>
      <c r="P28" s="100"/>
      <c r="Q28" s="100"/>
      <c r="R28" s="100"/>
      <c r="S28" s="138"/>
      <c r="T28" s="138"/>
      <c r="U28" s="138"/>
      <c r="V28" s="138"/>
      <c r="W28" s="138"/>
      <c r="X28" s="139"/>
    </row>
    <row r="29" spans="2:47" ht="17.649999999999999" customHeight="1">
      <c r="B29" s="57" t="s">
        <v>33</v>
      </c>
      <c r="C29" s="195"/>
      <c r="D29" s="195"/>
      <c r="E29" s="56">
        <f t="shared" si="5"/>
        <v>0.4</v>
      </c>
      <c r="F29" s="28"/>
      <c r="G29" s="28"/>
      <c r="H29" s="100"/>
      <c r="I29" s="100"/>
      <c r="J29" s="100"/>
      <c r="K29" s="100"/>
      <c r="L29" s="6"/>
      <c r="M29" s="5"/>
      <c r="N29" s="100"/>
      <c r="O29" s="100"/>
      <c r="P29" s="100"/>
      <c r="Q29" s="100"/>
      <c r="R29" s="100"/>
      <c r="S29" s="138"/>
      <c r="T29" s="138"/>
      <c r="U29" s="138"/>
      <c r="V29" s="138"/>
      <c r="W29" s="138"/>
      <c r="X29" s="139"/>
    </row>
    <row r="30" spans="2:47" ht="17.649999999999999" customHeight="1">
      <c r="B30" s="57" t="s">
        <v>34</v>
      </c>
      <c r="C30" s="193">
        <f>IF(ISERROR($G$23/$D$24),0,$G$23/$D$24)</f>
        <v>0</v>
      </c>
      <c r="D30" s="193">
        <f t="shared" ref="D30:D36" si="6">$E$18</f>
        <v>0.4</v>
      </c>
      <c r="E30" s="56">
        <f t="shared" si="5"/>
        <v>0.4</v>
      </c>
      <c r="F30" s="28"/>
      <c r="G30" s="28"/>
      <c r="H30" s="100"/>
      <c r="I30" s="100"/>
      <c r="J30" s="100"/>
      <c r="K30" s="100"/>
      <c r="L30" s="6"/>
      <c r="M30" s="5"/>
      <c r="N30" s="100"/>
      <c r="O30" s="100"/>
      <c r="P30" s="100"/>
      <c r="Q30" s="100"/>
      <c r="R30" s="100"/>
      <c r="S30" s="138"/>
      <c r="T30" s="138"/>
      <c r="U30" s="138"/>
      <c r="V30" s="138"/>
      <c r="W30" s="138"/>
      <c r="X30" s="139"/>
    </row>
    <row r="31" spans="2:47" ht="17.649999999999999" customHeight="1">
      <c r="B31" s="57" t="s">
        <v>35</v>
      </c>
      <c r="C31" s="194"/>
      <c r="D31" s="194"/>
      <c r="E31" s="56">
        <f t="shared" si="5"/>
        <v>0.4</v>
      </c>
      <c r="F31" s="28"/>
      <c r="G31" s="28"/>
      <c r="H31" s="100"/>
      <c r="I31" s="100"/>
      <c r="J31" s="100"/>
      <c r="K31" s="100"/>
      <c r="L31" s="6"/>
      <c r="M31" s="5"/>
      <c r="N31" s="100"/>
      <c r="O31" s="100"/>
      <c r="P31" s="100"/>
      <c r="Q31" s="100"/>
      <c r="R31" s="100"/>
      <c r="S31" s="138"/>
      <c r="T31" s="138"/>
      <c r="U31" s="138"/>
      <c r="V31" s="138"/>
      <c r="W31" s="138"/>
      <c r="X31" s="139"/>
    </row>
    <row r="32" spans="2:47" ht="17.649999999999999" customHeight="1">
      <c r="B32" s="57" t="s">
        <v>36</v>
      </c>
      <c r="C32" s="195"/>
      <c r="D32" s="195"/>
      <c r="E32" s="56">
        <f t="shared" si="5"/>
        <v>0.4</v>
      </c>
      <c r="F32" s="28"/>
      <c r="G32" s="28"/>
      <c r="H32" s="100"/>
      <c r="I32" s="100"/>
      <c r="J32" s="100"/>
      <c r="K32" s="100"/>
      <c r="L32" s="6"/>
      <c r="M32" s="5"/>
      <c r="N32" s="100"/>
      <c r="O32" s="100"/>
      <c r="P32" s="100"/>
      <c r="Q32" s="100"/>
      <c r="R32" s="100"/>
      <c r="S32" s="138"/>
      <c r="T32" s="138"/>
      <c r="U32" s="138"/>
      <c r="V32" s="138"/>
      <c r="W32" s="138"/>
      <c r="X32" s="139"/>
    </row>
    <row r="33" spans="2:27" ht="17.649999999999999" customHeight="1">
      <c r="B33" s="57" t="s">
        <v>37</v>
      </c>
      <c r="C33" s="193">
        <f>IF(ISERROR($N$23/$D$24),0,$N$23/$D$24)</f>
        <v>0</v>
      </c>
      <c r="D33" s="193">
        <f t="shared" si="6"/>
        <v>0.4</v>
      </c>
      <c r="E33" s="56">
        <f t="shared" si="5"/>
        <v>0.4</v>
      </c>
      <c r="F33" s="28"/>
      <c r="G33" s="28"/>
      <c r="H33" s="100"/>
      <c r="I33" s="100"/>
      <c r="J33" s="100"/>
      <c r="K33" s="100"/>
      <c r="L33" s="6"/>
      <c r="M33" s="5"/>
      <c r="N33" s="100"/>
      <c r="O33" s="100"/>
      <c r="P33" s="100"/>
      <c r="Q33" s="100"/>
      <c r="R33" s="100"/>
      <c r="S33" s="138"/>
      <c r="T33" s="138"/>
      <c r="U33" s="138"/>
      <c r="V33" s="138"/>
      <c r="W33" s="138"/>
      <c r="X33" s="139"/>
    </row>
    <row r="34" spans="2:27" ht="17.649999999999999" customHeight="1">
      <c r="B34" s="57" t="s">
        <v>38</v>
      </c>
      <c r="C34" s="194"/>
      <c r="D34" s="194"/>
      <c r="E34" s="56">
        <f t="shared" si="5"/>
        <v>0.4</v>
      </c>
      <c r="F34" s="28"/>
      <c r="G34" s="28"/>
      <c r="H34" s="100"/>
      <c r="I34" s="100"/>
      <c r="J34" s="100"/>
      <c r="K34" s="100"/>
      <c r="L34" s="6"/>
      <c r="M34" s="5"/>
      <c r="N34" s="100"/>
      <c r="O34" s="100"/>
      <c r="P34" s="100"/>
      <c r="Q34" s="100"/>
      <c r="R34" s="100"/>
      <c r="S34" s="138"/>
      <c r="T34" s="138"/>
      <c r="U34" s="138"/>
      <c r="V34" s="138"/>
      <c r="W34" s="138"/>
      <c r="X34" s="139"/>
    </row>
    <row r="35" spans="2:27" ht="17.649999999999999" customHeight="1">
      <c r="B35" s="57" t="s">
        <v>39</v>
      </c>
      <c r="C35" s="195"/>
      <c r="D35" s="195"/>
      <c r="E35" s="56">
        <f t="shared" si="5"/>
        <v>0.4</v>
      </c>
      <c r="F35" s="28"/>
      <c r="G35" s="28"/>
      <c r="H35" s="100"/>
      <c r="I35" s="100"/>
      <c r="J35" s="100"/>
      <c r="K35" s="100"/>
      <c r="L35" s="6"/>
      <c r="M35" s="5"/>
      <c r="N35" s="100"/>
      <c r="O35" s="100"/>
      <c r="P35" s="100"/>
      <c r="Q35" s="100"/>
      <c r="R35" s="100"/>
      <c r="S35" s="138"/>
      <c r="T35" s="138"/>
      <c r="U35" s="138"/>
      <c r="V35" s="138"/>
      <c r="W35" s="138"/>
      <c r="X35" s="139"/>
    </row>
    <row r="36" spans="2:27" ht="17.649999999999999" customHeight="1">
      <c r="B36" s="57" t="s">
        <v>40</v>
      </c>
      <c r="C36" s="193">
        <f>IF(ISERROR($T$23/$D$24),0,$T$23/$D$24)</f>
        <v>0</v>
      </c>
      <c r="D36" s="193">
        <f t="shared" si="6"/>
        <v>0.4</v>
      </c>
      <c r="E36" s="56">
        <f t="shared" si="5"/>
        <v>0.4</v>
      </c>
      <c r="F36" s="28"/>
      <c r="G36" s="28"/>
      <c r="H36" s="100"/>
      <c r="I36" s="100"/>
      <c r="J36" s="100"/>
      <c r="K36" s="100"/>
      <c r="L36" s="6"/>
      <c r="M36" s="5"/>
      <c r="N36" s="100"/>
      <c r="O36" s="100"/>
      <c r="P36" s="100"/>
      <c r="Q36" s="100"/>
      <c r="R36" s="100"/>
      <c r="S36" s="138"/>
      <c r="T36" s="138"/>
      <c r="U36" s="138"/>
      <c r="V36" s="138"/>
      <c r="W36" s="138"/>
      <c r="X36" s="139"/>
    </row>
    <row r="37" spans="2:27" ht="17.649999999999999" customHeight="1">
      <c r="B37" s="57" t="s">
        <v>41</v>
      </c>
      <c r="C37" s="194"/>
      <c r="D37" s="194"/>
      <c r="E37" s="56">
        <f t="shared" si="5"/>
        <v>0.4</v>
      </c>
      <c r="F37" s="28"/>
      <c r="G37" s="28"/>
      <c r="H37" s="100"/>
      <c r="I37" s="100"/>
      <c r="J37" s="100"/>
      <c r="K37" s="100"/>
      <c r="L37" s="6"/>
      <c r="M37" s="5"/>
      <c r="N37" s="100"/>
      <c r="O37" s="100"/>
      <c r="P37" s="100"/>
      <c r="Q37" s="100"/>
      <c r="R37" s="100"/>
      <c r="S37" s="138"/>
      <c r="T37" s="138"/>
      <c r="U37" s="138"/>
      <c r="V37" s="138"/>
      <c r="W37" s="138"/>
      <c r="X37" s="139"/>
    </row>
    <row r="38" spans="2:27" ht="17.649999999999999" customHeight="1">
      <c r="B38" s="57" t="s">
        <v>42</v>
      </c>
      <c r="C38" s="195"/>
      <c r="D38" s="195"/>
      <c r="E38" s="56">
        <v>0</v>
      </c>
      <c r="F38" s="29"/>
      <c r="G38" s="29"/>
      <c r="H38" s="130"/>
      <c r="I38" s="130"/>
      <c r="J38" s="130"/>
      <c r="K38" s="130"/>
      <c r="L38" s="7"/>
      <c r="M38" s="8"/>
      <c r="N38" s="130"/>
      <c r="O38" s="130"/>
      <c r="P38" s="130"/>
      <c r="Q38" s="130"/>
      <c r="R38" s="130"/>
      <c r="S38" s="140"/>
      <c r="T38" s="140"/>
      <c r="U38" s="140"/>
      <c r="V38" s="140"/>
      <c r="W38" s="140"/>
      <c r="X38" s="141"/>
    </row>
    <row r="39" spans="2:27" ht="8.4499999999999993" customHeight="1">
      <c r="B39" s="30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31"/>
    </row>
    <row r="40" spans="2:27" ht="15.75" customHeight="1">
      <c r="B40" s="134" t="s">
        <v>50</v>
      </c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6"/>
    </row>
    <row r="41" spans="2:27" ht="33" customHeight="1">
      <c r="B41" s="131"/>
      <c r="C41" s="131"/>
      <c r="D41" s="131"/>
      <c r="E41" s="131"/>
      <c r="F41" s="131"/>
      <c r="G41" s="131"/>
      <c r="H41" s="131"/>
      <c r="I41" s="131"/>
      <c r="J41" s="131"/>
      <c r="K41" s="131"/>
      <c r="L41" s="131"/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50"/>
      <c r="Z41" s="51"/>
      <c r="AA41" s="51"/>
    </row>
    <row r="42" spans="2:27" ht="10.5" customHeight="1">
      <c r="B42" s="132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33"/>
      <c r="Y42" s="52"/>
      <c r="Z42" s="53"/>
      <c r="AA42" s="54"/>
    </row>
    <row r="43" spans="2:27" ht="18" customHeight="1">
      <c r="B43" s="124" t="s">
        <v>43</v>
      </c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6"/>
      <c r="Y43" s="52"/>
      <c r="Z43" s="53"/>
      <c r="AA43" s="54"/>
    </row>
    <row r="44" spans="2:27" ht="32.25" customHeight="1">
      <c r="B44" s="127" t="s">
        <v>165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9"/>
      <c r="Y44" s="52"/>
      <c r="Z44" s="53"/>
      <c r="AA44" s="54"/>
    </row>
    <row r="45" spans="2:27" ht="8.4499999999999993" customHeight="1">
      <c r="B45" s="30"/>
      <c r="C45" s="27"/>
      <c r="D45" s="27"/>
      <c r="E45" s="27"/>
      <c r="F45" s="27"/>
      <c r="G45" s="111"/>
      <c r="H45" s="111"/>
      <c r="I45" s="111"/>
      <c r="J45" s="111"/>
      <c r="K45" s="111"/>
      <c r="L45" s="111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31"/>
      <c r="Y45" s="52"/>
      <c r="Z45" s="53"/>
      <c r="AA45" s="54"/>
    </row>
    <row r="46" spans="2:27" ht="12.75">
      <c r="B46" s="113" t="s">
        <v>44</v>
      </c>
      <c r="C46" s="114"/>
      <c r="D46" s="114"/>
      <c r="E46" s="114"/>
      <c r="F46" s="114"/>
      <c r="G46" s="114"/>
      <c r="H46" s="114"/>
      <c r="I46" s="28"/>
      <c r="J46" s="13" t="s">
        <v>45</v>
      </c>
      <c r="K46" s="28"/>
      <c r="L46" s="115" t="s">
        <v>153</v>
      </c>
      <c r="M46" s="116"/>
      <c r="N46" s="28"/>
      <c r="O46" s="5" t="s">
        <v>46</v>
      </c>
      <c r="P46" s="28"/>
      <c r="Q46" s="117"/>
      <c r="R46" s="118"/>
      <c r="S46" s="28"/>
      <c r="T46" s="28"/>
      <c r="U46" s="28"/>
      <c r="V46" s="28"/>
      <c r="W46" s="28"/>
      <c r="X46" s="33"/>
      <c r="Y46" s="52"/>
      <c r="Z46" s="53"/>
      <c r="AA46" s="54"/>
    </row>
    <row r="47" spans="2:27" ht="8.4499999999999993" customHeight="1">
      <c r="B47" s="34"/>
      <c r="C47" s="28"/>
      <c r="D47" s="28"/>
      <c r="E47" s="28"/>
      <c r="F47" s="28"/>
      <c r="G47" s="28"/>
      <c r="H47" s="28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20"/>
      <c r="Y47" s="52"/>
      <c r="Z47" s="53"/>
      <c r="AA47" s="54"/>
    </row>
    <row r="48" spans="2:27" ht="35.25" customHeight="1">
      <c r="B48" s="121" t="s">
        <v>57</v>
      </c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3"/>
      <c r="Y48" s="52"/>
      <c r="Z48" s="53"/>
      <c r="AA48" s="54"/>
    </row>
    <row r="49" spans="2:27" ht="8.4499999999999993" customHeight="1">
      <c r="B49" s="14"/>
      <c r="C49" s="29"/>
      <c r="D49" s="29"/>
      <c r="E49" s="29"/>
      <c r="F49" s="29"/>
      <c r="G49" s="15"/>
      <c r="H49" s="29"/>
      <c r="I49" s="16"/>
      <c r="J49" s="35"/>
      <c r="K49" s="7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36"/>
      <c r="Y49" s="52"/>
      <c r="Z49" s="53"/>
      <c r="AA49" s="54"/>
    </row>
    <row r="50" spans="2:27" ht="13.5" customHeight="1"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52"/>
      <c r="Z50" s="53"/>
      <c r="AA50" s="54"/>
    </row>
  </sheetData>
  <sheetProtection selectLockedCells="1" selectUnlockedCells="1"/>
  <mergeCells count="203">
    <mergeCell ref="C27:C29"/>
    <mergeCell ref="D27:D29"/>
    <mergeCell ref="C30:C32"/>
    <mergeCell ref="D30:D32"/>
    <mergeCell ref="C33:C35"/>
    <mergeCell ref="D33:D35"/>
    <mergeCell ref="W5:X5"/>
    <mergeCell ref="AB5:AC6"/>
    <mergeCell ref="AD5:AH6"/>
    <mergeCell ref="B11:X11"/>
    <mergeCell ref="AB11:AC14"/>
    <mergeCell ref="AD11:AH11"/>
    <mergeCell ref="B14:F14"/>
    <mergeCell ref="G14:J14"/>
    <mergeCell ref="K14:N14"/>
    <mergeCell ref="O14:R14"/>
    <mergeCell ref="S14:U14"/>
    <mergeCell ref="V14:X14"/>
    <mergeCell ref="AD14:AH14"/>
    <mergeCell ref="T22:U22"/>
    <mergeCell ref="V22:W22"/>
    <mergeCell ref="AD22:AH22"/>
    <mergeCell ref="B24:C24"/>
    <mergeCell ref="B23:C23"/>
    <mergeCell ref="AI5:AK6"/>
    <mergeCell ref="AL5:AO6"/>
    <mergeCell ref="AP5:AQ6"/>
    <mergeCell ref="B6:X6"/>
    <mergeCell ref="B1:T1"/>
    <mergeCell ref="U1:X4"/>
    <mergeCell ref="B2:T4"/>
    <mergeCell ref="C5:D5"/>
    <mergeCell ref="E5:G5"/>
    <mergeCell ref="H5:J5"/>
    <mergeCell ref="K5:N5"/>
    <mergeCell ref="O5:R5"/>
    <mergeCell ref="S5:V5"/>
    <mergeCell ref="AB3:AR4"/>
    <mergeCell ref="AR5:AR6"/>
    <mergeCell ref="AB1:AR1"/>
    <mergeCell ref="AP7:AQ7"/>
    <mergeCell ref="AD8:AH8"/>
    <mergeCell ref="AP8:AQ8"/>
    <mergeCell ref="B9:X9"/>
    <mergeCell ref="AD9:AH9"/>
    <mergeCell ref="AP9:AQ9"/>
    <mergeCell ref="B7:F8"/>
    <mergeCell ref="G7:X8"/>
    <mergeCell ref="AB7:AC10"/>
    <mergeCell ref="AD7:AH7"/>
    <mergeCell ref="B10:X10"/>
    <mergeCell ref="AD10:AH10"/>
    <mergeCell ref="AP10:AQ10"/>
    <mergeCell ref="AI7:AK10"/>
    <mergeCell ref="AL7:AO10"/>
    <mergeCell ref="AP11:AQ11"/>
    <mergeCell ref="B12:F13"/>
    <mergeCell ref="G12:J13"/>
    <mergeCell ref="K12:N13"/>
    <mergeCell ref="O12:X12"/>
    <mergeCell ref="AD12:AH12"/>
    <mergeCell ref="AP12:AQ12"/>
    <mergeCell ref="O13:R13"/>
    <mergeCell ref="S13:U13"/>
    <mergeCell ref="V13:X13"/>
    <mergeCell ref="AD13:AH13"/>
    <mergeCell ref="AP13:AQ13"/>
    <mergeCell ref="AI11:AK14"/>
    <mergeCell ref="AL11:AO14"/>
    <mergeCell ref="AP14:AQ14"/>
    <mergeCell ref="B15:X15"/>
    <mergeCell ref="AB15:AC18"/>
    <mergeCell ref="AD15:AH15"/>
    <mergeCell ref="AL15:AO15"/>
    <mergeCell ref="AP15:AQ15"/>
    <mergeCell ref="B16:B17"/>
    <mergeCell ref="C16:D17"/>
    <mergeCell ref="AP16:AQ16"/>
    <mergeCell ref="M17:Q17"/>
    <mergeCell ref="R17:U17"/>
    <mergeCell ref="V17:X17"/>
    <mergeCell ref="AD17:AH17"/>
    <mergeCell ref="AL17:AO17"/>
    <mergeCell ref="AP17:AQ17"/>
    <mergeCell ref="E16:F17"/>
    <mergeCell ref="G16:L17"/>
    <mergeCell ref="M16:X16"/>
    <mergeCell ref="AD16:AH16"/>
    <mergeCell ref="AL16:AO16"/>
    <mergeCell ref="AI15:AK18"/>
    <mergeCell ref="AP19:AQ19"/>
    <mergeCell ref="B20:L20"/>
    <mergeCell ref="M20:X20"/>
    <mergeCell ref="AD20:AH20"/>
    <mergeCell ref="AI20:AK20"/>
    <mergeCell ref="AL20:AO20"/>
    <mergeCell ref="AP20:AQ20"/>
    <mergeCell ref="AD18:AH18"/>
    <mergeCell ref="AL18:AO18"/>
    <mergeCell ref="AP18:AQ18"/>
    <mergeCell ref="B19:L19"/>
    <mergeCell ref="M19:X19"/>
    <mergeCell ref="AB19:AC22"/>
    <mergeCell ref="AD19:AH19"/>
    <mergeCell ref="AI19:AK19"/>
    <mergeCell ref="AL19:AO19"/>
    <mergeCell ref="C18:D18"/>
    <mergeCell ref="E18:F18"/>
    <mergeCell ref="G18:L18"/>
    <mergeCell ref="M18:Q18"/>
    <mergeCell ref="R18:U18"/>
    <mergeCell ref="V18:X18"/>
    <mergeCell ref="AI22:AK22"/>
    <mergeCell ref="AL22:AO22"/>
    <mergeCell ref="AP22:AQ22"/>
    <mergeCell ref="B21:X21"/>
    <mergeCell ref="AD21:AH21"/>
    <mergeCell ref="AI21:AK21"/>
    <mergeCell ref="AL21:AO21"/>
    <mergeCell ref="AP21:AQ21"/>
    <mergeCell ref="B22:C22"/>
    <mergeCell ref="G22:I22"/>
    <mergeCell ref="K22:M22"/>
    <mergeCell ref="O22:P22"/>
    <mergeCell ref="Q22:S22"/>
    <mergeCell ref="D23:F23"/>
    <mergeCell ref="G23:M23"/>
    <mergeCell ref="N23:S23"/>
    <mergeCell ref="T23:X23"/>
    <mergeCell ref="B25:X25"/>
    <mergeCell ref="D24:X24"/>
    <mergeCell ref="H26:I27"/>
    <mergeCell ref="J26:M26"/>
    <mergeCell ref="N26:O27"/>
    <mergeCell ref="P26:R27"/>
    <mergeCell ref="S26:X26"/>
    <mergeCell ref="J27:K27"/>
    <mergeCell ref="S27:X38"/>
    <mergeCell ref="H28:I28"/>
    <mergeCell ref="J28:K28"/>
    <mergeCell ref="H30:I30"/>
    <mergeCell ref="J30:K30"/>
    <mergeCell ref="N30:O30"/>
    <mergeCell ref="P30:R30"/>
    <mergeCell ref="H31:I31"/>
    <mergeCell ref="J31:K31"/>
    <mergeCell ref="N31:O31"/>
    <mergeCell ref="P31:R31"/>
    <mergeCell ref="N28:O28"/>
    <mergeCell ref="P28:R28"/>
    <mergeCell ref="H29:I29"/>
    <mergeCell ref="J29:K29"/>
    <mergeCell ref="N29:O29"/>
    <mergeCell ref="P29:R29"/>
    <mergeCell ref="P35:R35"/>
    <mergeCell ref="H32:I32"/>
    <mergeCell ref="J32:K32"/>
    <mergeCell ref="N32:O32"/>
    <mergeCell ref="P32:R32"/>
    <mergeCell ref="H33:I33"/>
    <mergeCell ref="J33:K33"/>
    <mergeCell ref="N33:O33"/>
    <mergeCell ref="P33:R33"/>
    <mergeCell ref="G50:H50"/>
    <mergeCell ref="I50:X50"/>
    <mergeCell ref="B42:X42"/>
    <mergeCell ref="B43:X43"/>
    <mergeCell ref="B44:X44"/>
    <mergeCell ref="G45:H45"/>
    <mergeCell ref="I45:J45"/>
    <mergeCell ref="K45:L45"/>
    <mergeCell ref="H38:I38"/>
    <mergeCell ref="J38:K38"/>
    <mergeCell ref="N38:O38"/>
    <mergeCell ref="P38:R38"/>
    <mergeCell ref="B40:X40"/>
    <mergeCell ref="B41:X41"/>
    <mergeCell ref="C36:C38"/>
    <mergeCell ref="D36:D38"/>
    <mergeCell ref="AR7:AR10"/>
    <mergeCell ref="AR11:AR14"/>
    <mergeCell ref="AR15:AR18"/>
    <mergeCell ref="AR19:AR22"/>
    <mergeCell ref="B46:H46"/>
    <mergeCell ref="L46:M46"/>
    <mergeCell ref="Q46:R46"/>
    <mergeCell ref="I47:X47"/>
    <mergeCell ref="B48:X48"/>
    <mergeCell ref="H36:I36"/>
    <mergeCell ref="J36:K36"/>
    <mergeCell ref="N36:O36"/>
    <mergeCell ref="P36:R36"/>
    <mergeCell ref="H37:I37"/>
    <mergeCell ref="J37:K37"/>
    <mergeCell ref="N37:O37"/>
    <mergeCell ref="P37:R37"/>
    <mergeCell ref="H34:I34"/>
    <mergeCell ref="J34:K34"/>
    <mergeCell ref="N34:O34"/>
    <mergeCell ref="P34:R34"/>
    <mergeCell ref="H35:I35"/>
    <mergeCell ref="J35:K35"/>
    <mergeCell ref="N35:O35"/>
  </mergeCells>
  <pageMargins left="0.23622047244094491" right="0.23622047244094491" top="0.31496062992125984" bottom="0" header="0.51181102362204722" footer="0.51181102362204722"/>
  <pageSetup scale="82" firstPageNumber="0" pageOrder="overThenDown"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Hoja1!$A$3:$A$24</xm:f>
          </x14:formula1>
          <xm:sqref>G7:X8</xm:sqref>
        </x14:dataValidation>
        <x14:dataValidation type="list" allowBlank="1" showInputMessage="1" showErrorMessage="1">
          <x14:formula1>
            <xm:f>Hoja1!$F$3:$F$8</xm:f>
          </x14:formula1>
          <xm:sqref>C18:D18</xm:sqref>
        </x14:dataValidation>
        <x14:dataValidation type="list" allowBlank="1" showInputMessage="1" showErrorMessage="1">
          <x14:formula1>
            <xm:f>Hoja1!$D$3:$D$13</xm:f>
          </x14:formula1>
          <xm:sqref>G14:J14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19"/>
  <sheetViews>
    <sheetView workbookViewId="0">
      <selection activeCell="A19" sqref="A19"/>
    </sheetView>
  </sheetViews>
  <sheetFormatPr baseColWidth="10" defaultRowHeight="14.25"/>
  <sheetData>
    <row r="1" spans="1:1">
      <c r="A1" t="s">
        <v>58</v>
      </c>
    </row>
    <row r="3" spans="1:1">
      <c r="A3" t="s">
        <v>60</v>
      </c>
    </row>
    <row r="5" spans="1:1">
      <c r="A5" t="s">
        <v>59</v>
      </c>
    </row>
    <row r="7" spans="1:1" ht="15">
      <c r="A7" t="s">
        <v>73</v>
      </c>
    </row>
    <row r="8" spans="1:1" ht="15">
      <c r="A8" s="1" t="s">
        <v>61</v>
      </c>
    </row>
    <row r="9" spans="1:1" ht="15">
      <c r="A9" t="s">
        <v>74</v>
      </c>
    </row>
    <row r="10" spans="1:1" ht="15">
      <c r="A10" t="s">
        <v>62</v>
      </c>
    </row>
    <row r="11" spans="1:1" ht="15">
      <c r="A11" t="s">
        <v>63</v>
      </c>
    </row>
    <row r="12" spans="1:1" ht="15">
      <c r="A12" t="s">
        <v>64</v>
      </c>
    </row>
    <row r="13" spans="1:1" ht="15">
      <c r="A13" t="s">
        <v>65</v>
      </c>
    </row>
    <row r="14" spans="1:1" ht="15">
      <c r="A14" t="s">
        <v>66</v>
      </c>
    </row>
    <row r="15" spans="1:1" ht="15">
      <c r="A15" t="s">
        <v>67</v>
      </c>
    </row>
    <row r="16" spans="1:1" ht="15">
      <c r="A16" t="s">
        <v>68</v>
      </c>
    </row>
    <row r="17" spans="1:1" ht="15">
      <c r="A17" t="s">
        <v>69</v>
      </c>
    </row>
    <row r="18" spans="1:1" ht="15">
      <c r="A18" t="s">
        <v>70</v>
      </c>
    </row>
    <row r="19" spans="1:1" ht="15">
      <c r="A1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INDICADORES DE GESTIÓN </vt:lpstr>
      <vt:lpstr>Hoja1</vt:lpstr>
      <vt:lpstr>PROYECTOS GPRO-IND1</vt:lpstr>
      <vt:lpstr>PROYECTOS GPRO-IND2</vt:lpstr>
      <vt:lpstr>PROYECTOS GPRO-IND3</vt:lpstr>
      <vt:lpstr>PROYECTOS GPRO-IND4</vt:lpstr>
      <vt:lpstr>PROYECTOS GPRO-IND5</vt:lpstr>
      <vt:lpstr>PROYECTOS GPRO-IND6</vt:lpstr>
      <vt:lpstr>Instructivo</vt:lpstr>
      <vt:lpstr>'INDICADORES DE GESTIÓN '!Área_de_impresión</vt:lpstr>
      <vt:lpstr>'PROYECTOS GPRO-IND1'!Área_de_impresión</vt:lpstr>
      <vt:lpstr>'PROYECTOS GPRO-IND2'!Área_de_impresión</vt:lpstr>
      <vt:lpstr>'PROYECTOS GPRO-IND3'!Área_de_impresión</vt:lpstr>
      <vt:lpstr>'PROYECTOS GPRO-IND4'!Área_de_impresión</vt:lpstr>
      <vt:lpstr>'PROYECTOS GPRO-IND5'!Área_de_impresión</vt:lpstr>
      <vt:lpstr>'PROYECTOS GPRO-IND6'!Área_de_impresión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Rodríguez Moreno</dc:creator>
  <cp:lastModifiedBy>Luz Dary Peñuela Suan</cp:lastModifiedBy>
  <cp:lastPrinted>2021-03-26T19:11:21Z</cp:lastPrinted>
  <dcterms:created xsi:type="dcterms:W3CDTF">2014-04-04T20:17:35Z</dcterms:created>
  <dcterms:modified xsi:type="dcterms:W3CDTF">2022-09-14T21:05:29Z</dcterms:modified>
</cp:coreProperties>
</file>