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172.23.131.133\Planeacion\PLAN DE ACCION 2022\"/>
    </mc:Choice>
  </mc:AlternateContent>
  <bookViews>
    <workbookView xWindow="0" yWindow="0" windowWidth="23010" windowHeight="9735" tabRatio="611"/>
  </bookViews>
  <sheets>
    <sheet name="Plan de acción" sheetId="2" r:id="rId1"/>
    <sheet name="Usuario Suite Vision" sheetId="1" r:id="rId2"/>
  </sheets>
  <definedNames>
    <definedName name="_xlnm._FilterDatabase" localSheetId="0" hidden="1">'Plan de acción'!$A$11:$T$134</definedName>
    <definedName name="_xlnm.Print_Area" localSheetId="0">'Plan de acción'!$A$1:$T$140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1" i="2" l="1"/>
  <c r="S31" i="2" s="1"/>
  <c r="V83" i="2" l="1"/>
  <c r="V86" i="2" l="1"/>
  <c r="V71" i="2"/>
  <c r="V41" i="2"/>
  <c r="V21" i="2"/>
  <c r="V22" i="2"/>
  <c r="S134" i="2" l="1"/>
  <c r="R134" i="2"/>
  <c r="Q136" i="2" l="1"/>
  <c r="Q124" i="2"/>
  <c r="Q121" i="2"/>
  <c r="Q102" i="2"/>
  <c r="Q134" i="2" s="1"/>
</calcChain>
</file>

<file path=xl/comments1.xml><?xml version="1.0" encoding="utf-8"?>
<comments xmlns="http://schemas.openxmlformats.org/spreadsheetml/2006/main">
  <authors>
    <author>tc={8A92CAC2-27E2-4065-8FFC-52DF2848195C}</author>
    <author>tc={B9FA1ECB-DE6D-4E5D-953A-B21B3B647E77}</author>
    <author>tc={3B948EBC-7EB6-4D3F-8A59-785D6CFBF82D}</author>
  </authors>
  <commentList>
    <comment ref="B11"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Objetivos de Calidad</t>
        </r>
      </text>
    </comment>
    <comment ref="J11"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Cantidad de documentos a entregar.</t>
        </r>
      </text>
    </comment>
    <comment ref="F89"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Programados en el Plan Anual de Adquisiciones</t>
        </r>
      </text>
    </comment>
  </commentList>
</comments>
</file>

<file path=xl/sharedStrings.xml><?xml version="1.0" encoding="utf-8"?>
<sst xmlns="http://schemas.openxmlformats.org/spreadsheetml/2006/main" count="668" uniqueCount="479">
  <si>
    <t>Área</t>
  </si>
  <si>
    <t>Responsable</t>
  </si>
  <si>
    <t>correo</t>
  </si>
  <si>
    <t xml:space="preserve">Contraseña </t>
  </si>
  <si>
    <t>Asesoría en Control Interno</t>
  </si>
  <si>
    <t xml:space="preserve">Asesoría Jurídica </t>
  </si>
  <si>
    <t>Asesoría en Planeación</t>
  </si>
  <si>
    <t xml:space="preserve">Asesoría en Gestión Integral </t>
  </si>
  <si>
    <t>Presupuesto</t>
  </si>
  <si>
    <t>Contabilidad</t>
  </si>
  <si>
    <t>Tesorería</t>
  </si>
  <si>
    <t>Contratos</t>
  </si>
  <si>
    <t xml:space="preserve">Almacén </t>
  </si>
  <si>
    <t>Transportes</t>
  </si>
  <si>
    <t>Informática</t>
  </si>
  <si>
    <t xml:space="preserve">Gestión Documental </t>
  </si>
  <si>
    <t xml:space="preserve">Talento Humano </t>
  </si>
  <si>
    <t>Servicio al Usuario</t>
  </si>
  <si>
    <t xml:space="preserve">Mantenimimiento </t>
  </si>
  <si>
    <t>Proyectos de inversión</t>
  </si>
  <si>
    <t>Viviendas</t>
  </si>
  <si>
    <t>Finca raíz</t>
  </si>
  <si>
    <t>Servicios Públicos</t>
  </si>
  <si>
    <t xml:space="preserve">Cartera </t>
  </si>
  <si>
    <t>Fernando Mazo</t>
  </si>
  <si>
    <t xml:space="preserve">Jullieth Castro </t>
  </si>
  <si>
    <t>Raúl Aterhortúa</t>
  </si>
  <si>
    <t>Dulian Jiménez</t>
  </si>
  <si>
    <t>Milena González</t>
  </si>
  <si>
    <t>Gledy Millán</t>
  </si>
  <si>
    <t>Claudia Gutierrez</t>
  </si>
  <si>
    <t>Fabián Araujo</t>
  </si>
  <si>
    <t>Víctor Buitrago</t>
  </si>
  <si>
    <t>Mauricio Serpa</t>
  </si>
  <si>
    <t>Fabio Chaparro</t>
  </si>
  <si>
    <t>Yajaira López</t>
  </si>
  <si>
    <t>Jairzhino Barco</t>
  </si>
  <si>
    <t>Cristián Sánchez</t>
  </si>
  <si>
    <t>Ubaldina Cabrera</t>
  </si>
  <si>
    <t>Felipe Prieto</t>
  </si>
  <si>
    <t>Juan Carlos Cruz</t>
  </si>
  <si>
    <t xml:space="preserve">Diego Lizarazo </t>
  </si>
  <si>
    <t>Erika Rodríguez</t>
  </si>
  <si>
    <t>controlinterno@icfe.gov.co</t>
  </si>
  <si>
    <t>juridica@icfe.gov.co</t>
  </si>
  <si>
    <t>planeacion@icfe.gov.co</t>
  </si>
  <si>
    <t>gestionintegral@icfe.gov.co</t>
  </si>
  <si>
    <t>financiera@icfe.gov.co</t>
  </si>
  <si>
    <t>gledy.millan@icfe.gov.co</t>
  </si>
  <si>
    <t>tesoreria@icfe.gov.co</t>
  </si>
  <si>
    <t>fabian.araujo@icfe.gov.co</t>
  </si>
  <si>
    <t>victor.buitrago@icfe.gov.co</t>
  </si>
  <si>
    <t>mauricio.serpa@icfe.gov.co</t>
  </si>
  <si>
    <t>Contraloría</t>
  </si>
  <si>
    <t>fabio.chaparro@icfe.gov.co</t>
  </si>
  <si>
    <t>jairzhino.barco@icfe.gov.co</t>
  </si>
  <si>
    <t>ubaldina.cabrera@icfe.gov.co</t>
  </si>
  <si>
    <t>juan.cruz@icfe.gov.co</t>
  </si>
  <si>
    <t>diego.lizarazo@icfe.gov.co</t>
  </si>
  <si>
    <t>andres.martinez@icfe.gov.co</t>
  </si>
  <si>
    <t xml:space="preserve">Andrés Martinez </t>
  </si>
  <si>
    <t>viviendas@icfe.gov.co</t>
  </si>
  <si>
    <t>yajaira.lopez@icfe.gov.co</t>
  </si>
  <si>
    <t>cristian.sanchez@icfe.gov.co</t>
  </si>
  <si>
    <t>erika.rodriguez@icfe.gov.co</t>
  </si>
  <si>
    <t xml:space="preserve">No. </t>
  </si>
  <si>
    <t>Usuarios Suite Vision Empresarial</t>
  </si>
  <si>
    <t>Enlace de ingreso</t>
  </si>
  <si>
    <r>
      <rPr>
        <b/>
        <sz val="11"/>
        <color theme="1"/>
        <rFont val="Calibri"/>
        <family val="2"/>
        <scheme val="minor"/>
      </rPr>
      <t xml:space="preserve">Soportes documentales a reportar en la Suite Vision: </t>
    </r>
    <r>
      <rPr>
        <sz val="11"/>
        <color theme="1"/>
        <rFont val="Calibri"/>
        <family val="2"/>
        <scheme val="minor"/>
      </rPr>
      <t xml:space="preserve">
- Plan de Acción 2021
- Plan Anticorrupción y de Atención al Ciudadano
- Riesgos de Gestión
- Riesgos de Corrupción 
- Indicadores de gestión
- Cierre No Conformidades SG
- Planes de mejoramiento</t>
    </r>
  </si>
  <si>
    <t xml:space="preserve">Login </t>
  </si>
  <si>
    <t>almacen</t>
  </si>
  <si>
    <t>icfe12345</t>
  </si>
  <si>
    <t>OBJETIVO GENERAL 
(Lineamiento Estratégico)</t>
  </si>
  <si>
    <t>ACTIVIDADES DE LOS OBJETIVOS</t>
  </si>
  <si>
    <t>META</t>
  </si>
  <si>
    <t>INDICADOR</t>
  </si>
  <si>
    <t>TAREAS DE LAS ACTIVIDADES</t>
  </si>
  <si>
    <t>PRODUCTO / RESULTADO</t>
  </si>
  <si>
    <t xml:space="preserve">RESPONSABLES </t>
  </si>
  <si>
    <t>FECHA INICIO</t>
  </si>
  <si>
    <t xml:space="preserve">FECHA FINAL </t>
  </si>
  <si>
    <t>POLÍTICAS MIPG</t>
  </si>
  <si>
    <t>Actividades de las obras de construcción realizadas  / Actividades de las obras de construcción programadas x 100</t>
  </si>
  <si>
    <t>Viviendas intervenidas / Viviendas programadas x 100</t>
  </si>
  <si>
    <t>1. Desarrollar las actividades del proyecto de construcción de vivienda fiscal a nivel nacional.</t>
  </si>
  <si>
    <t>2. Desarrollar los planes de mantenimiento recuperativo y estructural de las viviendas fiscales a nivel nacional.</t>
  </si>
  <si>
    <t>Porcentaje de ejecución de los materiales en los mantenimientos programados</t>
  </si>
  <si>
    <t>Actividad realizada / Actividad programada x 100</t>
  </si>
  <si>
    <t>Supervisar la ejecución del 100% del suministro de materiales para el mantenimiento de las viviendas</t>
  </si>
  <si>
    <t>Estudio de factibilidad realizado</t>
  </si>
  <si>
    <t>3. Proporcionar los materiales y controlar la ejecución de los mantenimientos por cuota usuarios para las viviendas fiscales y áreas comunes a nivel nacional.</t>
  </si>
  <si>
    <t>4. Realizar el estudio de factibilidad de aplicación de usos de energías alternativas y/o energías limpias en viviendas fiscales, y según viabilidad, establecer proyectos a desarrollarse.</t>
  </si>
  <si>
    <t xml:space="preserve">Actividades desarrolladas / Actividades programadas x 100 </t>
  </si>
  <si>
    <t>Ejecutar el 100% de las actividades programadas</t>
  </si>
  <si>
    <t>5. Reducir el nivel de desocupación de las viviendas fiscales y deshabilitar las que requieran ser demolidas</t>
  </si>
  <si>
    <t>Promedio de satisfación final de la vigencia-promedio de satisfacción al inicio de la vigencia</t>
  </si>
  <si>
    <t>Mantener en un 90% el nivel de satisfacción de los usuarios</t>
  </si>
  <si>
    <t xml:space="preserve">Objetivos evaluados / Total objetivos del plan de acción x 100 </t>
  </si>
  <si>
    <t xml:space="preserve">Actividades realizadas de actualización y ejecución / Actividades programadas x 100 </t>
  </si>
  <si>
    <t>Ejecutar el 100% el Plan anual de adquisiciones</t>
  </si>
  <si>
    <t xml:space="preserve">Presupuesto asignado a la Entidad en la Ley de presupuesto </t>
  </si>
  <si>
    <t>Anteproyecto de presupuesto elaborado</t>
  </si>
  <si>
    <t>Presupuesto asignado y ejecutado</t>
  </si>
  <si>
    <t>Tramitar el 100% de las solicitudes</t>
  </si>
  <si>
    <t>Promedio de la cartera al final de la vigencia - Promedio de la cartera al inicio de la vigencia / Promedio de la cartera al inicio de la vigencia x 100</t>
  </si>
  <si>
    <t>Mantener como mínimo en un 10% la cartera.</t>
  </si>
  <si>
    <t>Actividades realizadas / Actividades programadas x 100</t>
  </si>
  <si>
    <t>Cobro y pago de servicios Públicos realizados en un 100%</t>
  </si>
  <si>
    <t>Realizar el 100% de la gestión contable</t>
  </si>
  <si>
    <t xml:space="preserve">Realizar el 100% de la gestión jurídica </t>
  </si>
  <si>
    <t>Realizar el 100% de la gestión financiera</t>
  </si>
  <si>
    <t>Ejecutar el 100% de las actividades programadas.</t>
  </si>
  <si>
    <t>Pagos de gravámenes  hechos en un 100%</t>
  </si>
  <si>
    <t>Mantener en un 100% disponible el parque automotor</t>
  </si>
  <si>
    <t>Plan de Capacitación ejecutado en un 100%</t>
  </si>
  <si>
    <t>Personal evaluado y acordado sus objetivos / Total de empleados públicos x 100</t>
  </si>
  <si>
    <t>Personal evaluado y acordado sus objetivos en un 100%</t>
  </si>
  <si>
    <t>1. Planeación Institucional</t>
  </si>
  <si>
    <t>1. Construir viviendas fiscales de acuerdo con las necesidades y el presupuesto asignado para la vigencia.</t>
  </si>
  <si>
    <t>2. Realizar el mantenimiento preventivo y recuperativo de las viviendas fiscales de acuerdo con las necesidades, los requerimientos y el presupuesto asignado para la vigencia.</t>
  </si>
  <si>
    <t>3. Realizar el estudio y establecer proyectos de aplicación de usos de energías alternativas y/o energías limpias en viviendas fiscales de acuerdo con disponibilidad en el presupuesto.</t>
  </si>
  <si>
    <t>4. Disminuir el nivel de desocupación de vivienda fiscal de acuerdo a análisis de los factores que la generan.</t>
  </si>
  <si>
    <t>5. Transparencia, acceso a la información pública y lucha contra la corrupción</t>
  </si>
  <si>
    <t>8. Participación ciudadana en la gestión pública</t>
  </si>
  <si>
    <t>7. Servicio al ciudadano</t>
  </si>
  <si>
    <t>9. Racionalización de trámites</t>
  </si>
  <si>
    <t>5. Establecer y aplicar políticas de  transparencia, acceso a la información pública  y lucha contra la corrupción.</t>
  </si>
  <si>
    <t>Desarrollar proyectos de inversión de construcción y de mantenimiento de vivienda fiscal, de acuerdo con el presupuesto asignado a la Entidad.</t>
  </si>
  <si>
    <t>Atender y dar solución a las necesidades y requerimientos de los usuarios de la Entidad, mejorar la prestación del servicio, incrementando su satisfacción.</t>
  </si>
  <si>
    <t xml:space="preserve">6. Fortalecimiento organizacional y simplificación de procesos </t>
  </si>
  <si>
    <t>6. Desarrollar el sistema de Gestión Documental establecido acorde con la normatividad vigente</t>
  </si>
  <si>
    <t>7. Mantener implementados los sistemas de gestión y el Modelo integrado de planeación y gestión.</t>
  </si>
  <si>
    <t>8. Actualizar y modernizar la infraestructura tecnológica y mantener implementado el sistema de gobierno digital.</t>
  </si>
  <si>
    <t>Implementar y mantener sistemas de gestión en integración con la planeación, contar con una adecuada gestión de TICs, en mejora del desempeño de los procesos  de la Entidad.</t>
  </si>
  <si>
    <t xml:space="preserve">2. Gestión Presupuestal y eficiencia del gasto público </t>
  </si>
  <si>
    <t>14. Gestión del conocimiento y la innovación</t>
  </si>
  <si>
    <t xml:space="preserve">4. Integridad </t>
  </si>
  <si>
    <t xml:space="preserve">3. Talento Humano </t>
  </si>
  <si>
    <t>10. Administrar el personal de la Entidad, desarrollar programas de bienestar y planes de capacitación.</t>
  </si>
  <si>
    <t>Planear y administrar adecuadamente el Talento Humano, capacitar y brindar bienestar y seguridad laboral a los funcionarios de la Entidad.</t>
  </si>
  <si>
    <t>9. Realizar la gestión administrativa y financiera de la Entidad optimizando los recursos.</t>
  </si>
  <si>
    <t>Desarrollar la gestión administrativa y financiera de la Entidad con celeridad y economia, rendir la adecuada información de manera veraz y oportuna a las partes interesadas.</t>
  </si>
  <si>
    <t>Total objetivos generales: 5</t>
  </si>
  <si>
    <t>Total objetivos específicos: 10</t>
  </si>
  <si>
    <t>I TRIM</t>
  </si>
  <si>
    <t>II TRIM</t>
  </si>
  <si>
    <t>III TRIM</t>
  </si>
  <si>
    <t>IV TRIM</t>
  </si>
  <si>
    <t>MINISTERIO DE DEFENSA NACIONAL</t>
  </si>
  <si>
    <t>GRUPO SOCIAL Y EMPRESARIAL DE LA DEFENSA</t>
  </si>
  <si>
    <t>INSTITUTO DE CASAS FISCALES DEL EJERCITO</t>
  </si>
  <si>
    <t>PLAN DE ACCION ANUAL</t>
  </si>
  <si>
    <t>OBJETIVO ESPECIFICO 
(Foco Estratégico)</t>
  </si>
  <si>
    <t>CANTIDAD DE REGISTROS EN EL AÑO</t>
  </si>
  <si>
    <t>ICFE-P-02-F-01</t>
  </si>
  <si>
    <t>CÓDIGO:</t>
  </si>
  <si>
    <t>FECHA:</t>
  </si>
  <si>
    <t>VERSIÓN:</t>
  </si>
  <si>
    <t xml:space="preserve">17. Seguimiento y evaluación del desempeño institucional </t>
  </si>
  <si>
    <t>10. Gobierno Digital</t>
  </si>
  <si>
    <t>11. Seguridad Digital</t>
  </si>
  <si>
    <t>12. Defensa Jurídica</t>
  </si>
  <si>
    <t xml:space="preserve">15. Gestión documental </t>
  </si>
  <si>
    <t>&gt;</t>
  </si>
  <si>
    <t>Adjudicación realizadas / Procesos programados * 100</t>
  </si>
  <si>
    <t>Total actividades de los objetivos: 35</t>
  </si>
  <si>
    <t xml:space="preserve"> http://vision.icfe.local:9090/suiteve/ </t>
  </si>
  <si>
    <t>Construir 25  unidades de viviendas fiscal en la vigencia 2022</t>
  </si>
  <si>
    <t>Elaboró: Planeación ICFE / Noviembre 2021</t>
  </si>
  <si>
    <t xml:space="preserve">% CUMPLIMIENTO </t>
  </si>
  <si>
    <t>Intervenir 106 unidades de vivienda con mantenimiento recuperativo y estructural en el 2022</t>
  </si>
  <si>
    <t>Cantidad de Viviendas restituida / Cantidad de Viviendas programadas a restituir</t>
  </si>
  <si>
    <t>Disminuir el nivel de desocupación de un promedio de 50 unidades de vivienda en el 2022</t>
  </si>
  <si>
    <t>6. Establecer y desarrollar el plan anticorrupción y de atención al ciudadano para la vigencia 2022</t>
  </si>
  <si>
    <t>7. Establecer el plan de cumplimiento de la Ley de Transparencia</t>
  </si>
  <si>
    <t>8. Realizar informe semestral de gestión, disponer el acceso a la información para la participación ciudadana según lo dispuesto en el Decreto 103 de 2015.</t>
  </si>
  <si>
    <t>9. Realizar la rendición de la cuenta según metodología del SIRECI y del DAFP, realizar la audiencia de rendición de cuenta a la ciudadanía.</t>
  </si>
  <si>
    <t>PERIODO DE SEGUIMIENTO: vigencia 2022</t>
  </si>
  <si>
    <t>FECHA DE SEGUIMIENTO: INICIAL</t>
  </si>
  <si>
    <t>Solicitar a las seccionales los estados de cuenta para el pago del impuesto predial y/o valorizacion a nivel Nacional.</t>
  </si>
  <si>
    <t>Informe consolidado de los pagos realizados con su repectiva certificacion.</t>
  </si>
  <si>
    <t>Tramitar ante el Comando de Ingenieros del Ejército Nacional, la debida restitución de las viviendas que se encuentran en administracion, asi como tambien tramitar an interior de la entidad la baja de las viviendas en propiedad, que se requieran.</t>
  </si>
  <si>
    <t>Consolidado trimestral de viviendas desactivadas por demolición</t>
  </si>
  <si>
    <t xml:space="preserve">Capacitaciones archivos de gestión sede administrativa y seccionales </t>
  </si>
  <si>
    <t xml:space="preserve">Actas de capacitación </t>
  </si>
  <si>
    <t>Elaboración Programa de Gestión Documental - PDG y Plan Institucional de Archivos - PINAR para la vigencia 2022 - 2025</t>
  </si>
  <si>
    <t>Acto Administrativo aporbación PINAR y PGD</t>
  </si>
  <si>
    <t>Valoración de eliminaciones documentales cumplimiento de tiempo de retención en el archivo central</t>
  </si>
  <si>
    <t xml:space="preserve">Acta Comité Institucional de Gestión y Desempeño </t>
  </si>
  <si>
    <t xml:space="preserve">Auditorias Documentales </t>
  </si>
  <si>
    <t xml:space="preserve">Listas de Verificación </t>
  </si>
  <si>
    <t>Transferencias documentales primarias sede administrativa y seccionales</t>
  </si>
  <si>
    <t xml:space="preserve">Inventarios Documentales </t>
  </si>
  <si>
    <t xml:space="preserve">Aplicación Actividades Sistema Integrado de Conservación </t>
  </si>
  <si>
    <t>Actas de capacitación
Listas de verificación
Controles de humedad y temperatura</t>
  </si>
  <si>
    <t>Establecer el cronograma de programacion anual del comité de conciliacion y defensa judicial del ICFE para el 2022</t>
  </si>
  <si>
    <t>Acta</t>
  </si>
  <si>
    <t>Juridica</t>
  </si>
  <si>
    <t>N/A</t>
  </si>
  <si>
    <t>Adelantar los comites de conciliacion y defensa judicial programados para la vigencia</t>
  </si>
  <si>
    <t>Informe</t>
  </si>
  <si>
    <t>Responder a los drerechos, demandas, tutelas y conceptos juridicos que le competen a la Asesoria Juridica.</t>
  </si>
  <si>
    <t>Resolver según los términos del Acuedo 002 de 2018, los recursos de reconsideración presentados por los usuarios en los debidos procesos.</t>
  </si>
  <si>
    <t>Impulsar de forma oportuna las investigaciones e indagaciones disciplinarias de la entidad.</t>
  </si>
  <si>
    <t>Disciplinarios</t>
  </si>
  <si>
    <t>Realizar seguimiento a las actuaciones y términos de la actuaciones disciplinarias</t>
  </si>
  <si>
    <t xml:space="preserve">Dar respuesta oportuna a los entes de control que remiten por competencia las actuaciones disciplinarias, tomando la acción correspondiente </t>
  </si>
  <si>
    <t xml:space="preserve">Informe </t>
  </si>
  <si>
    <t>Recepcionar de las diferentes dependencias la información acorde con el nuevo marco normativo y las políticas definidas por la Entidad, al cierre del periodo para la vigencia.</t>
  </si>
  <si>
    <t>Informe final de cumplimiento de las dependencias.</t>
  </si>
  <si>
    <t>Financiera</t>
  </si>
  <si>
    <t>Actualizar los registros contables de los inventarios en los estados financieros de acuerdo con la información suministrada por el Almacén.</t>
  </si>
  <si>
    <t>Informe trimestral.</t>
  </si>
  <si>
    <t>Gestionar eficientemente el tratamiento de la información contable para elaborar y presentar los estados financieros de acuerdo con la contabilidad pública, teniendo en cuenta requisitos y plazos.</t>
  </si>
  <si>
    <t>Balance general estado de actividad financiera, económica, social y ambiental.</t>
  </si>
  <si>
    <t>Ejercer un manejo adecuado referente a la presentación de la partes impositiva de acuerdo con los plazos impuesto de renta, información exógena, impuesto de industria y comercio, retención en la fuente.</t>
  </si>
  <si>
    <t>Informe trimestrales de declaraciones, archivos DIAN según vencimiento.</t>
  </si>
  <si>
    <t>Elaborar, consolidar y presentar los informes de la gestión financiera de la entidad, de manera oportuna a las partes interesadas; contables, presupuestales y de tesorería.</t>
  </si>
  <si>
    <t>Efectuar los traslados de los recursos de la entidad que ingresan a las cuentas bancarias, a la cuenta única nacional, de manera oportuna.</t>
  </si>
  <si>
    <t>Efectuar los pagos de acuerdo con la programación establecida y los cupo PAC, manteniendo un flujo de caja suficiente.</t>
  </si>
  <si>
    <t>Informe trimestral de Ordenes de pagos realizados.</t>
  </si>
  <si>
    <t>Expedir de manera oportuna y correcta los certificados de disponibilidad presupuestal a través del aplicativo SIIF Nación II.</t>
  </si>
  <si>
    <t>Informe trimestral de Certificados emitidos.</t>
  </si>
  <si>
    <t>Expedición de los registros presupuestales a través del aplicativo SIIF Nación II.</t>
  </si>
  <si>
    <t>Informe trimestral de registros emitidos.</t>
  </si>
  <si>
    <t>Obligar los compromisos a través del aplicativo SIIF Nación II.</t>
  </si>
  <si>
    <t>Informe trimestral de obligaciones realizadas.</t>
  </si>
  <si>
    <t>Hacer seguimiento a la ejecución presupuestal y presentar al Director su avance cuando este sea requerido.</t>
  </si>
  <si>
    <t>Informe trimestral de ejecución presupuestal.</t>
  </si>
  <si>
    <t>Elaborar los estudios previos y los diseños de los construcciones a desarrollarse.</t>
  </si>
  <si>
    <t>Estudios Técnicos.</t>
  </si>
  <si>
    <t>Proyectos de Inversión</t>
  </si>
  <si>
    <t>Iniciar el desarrollo de la obra mediante acta de inicio con el contratista adjudicado.</t>
  </si>
  <si>
    <t>Actas de inicio.</t>
  </si>
  <si>
    <t>Constatar el seguimiento de actividades físico y financiero de las obras.</t>
  </si>
  <si>
    <t>Actas de corte.</t>
  </si>
  <si>
    <t xml:space="preserve">Gestionar la etapa precontractual, la adjudicación, suscripción de contratos de obra pública y publicación de los procesos contractuales del ICFE en el SECOP II </t>
  </si>
  <si>
    <t>Pliegos definitivos y/o contratos firmados para construcción.</t>
  </si>
  <si>
    <t>Adquisición Bienes y Servicios</t>
  </si>
  <si>
    <t>Elaborar los estudios previos y los diseños de los mantenimientos a desarrollarse.</t>
  </si>
  <si>
    <t>Recibir a satisfacción los mantenimientos terminados y/o liquidar los contratos de obra e interventoría.</t>
  </si>
  <si>
    <t>Actas de Recibo a Satisfacción o Actas de Liquidación.</t>
  </si>
  <si>
    <t xml:space="preserve">Gestionar la etapa precontractual, la adjudicación, suscripción de contratos de obras de mantenimiento y publicación de los procesos contractuales del ICFE en el SECOP II </t>
  </si>
  <si>
    <t>Pliegos definitivos y/o contratos firmados para mantenimiento.</t>
  </si>
  <si>
    <t>Elaboración de estudio de factibilidad de aplicación energías limpias.</t>
  </si>
  <si>
    <t>Documento de estudio realizado.</t>
  </si>
  <si>
    <t>Realizar la conciliación mensual con el área contable de la Entidad.</t>
  </si>
  <si>
    <t>Conciliación.</t>
  </si>
  <si>
    <t>Cartera</t>
  </si>
  <si>
    <t>Informe trimestral del estado de la cartera verificando el porcentaje de recuperación.</t>
  </si>
  <si>
    <t>Informe.</t>
  </si>
  <si>
    <t>Ejecutar la totalidad de las ordenes de solicitud de mantenimiento preventivo, de reparaciones e imprevistos en Bogotá.</t>
  </si>
  <si>
    <t>Informes trimestrales de mantenimientos realizados en Bogotá.</t>
  </si>
  <si>
    <t>Mantenimiento</t>
  </si>
  <si>
    <t>Ejecutar la totalidad de las ordenes de solicitud de mantenimiento preventivo para las seccionales a nivel nacional.</t>
  </si>
  <si>
    <t>Informes trimestrales de mantenimientos realizados a nivel nacional.</t>
  </si>
  <si>
    <t>Validar los servicios de mantenimiento mediante control de calidad aleatorio al 20% de los servicios.</t>
  </si>
  <si>
    <t>Informes trimestrales de control de calidad de mantenimiento.</t>
  </si>
  <si>
    <t>Programar y desarrollar foros virtuales y garantizar la funcionabilidad del chat en línea con los usuarios.</t>
  </si>
  <si>
    <t>Informe de actividades.</t>
  </si>
  <si>
    <t>Programar reuniones de reinducción donde se incentive a los usuarios de las viviendas fiscales y a los funcionarios del ICFE en la rendición de cuentas.</t>
  </si>
  <si>
    <t>Atender y dar trámite a las PQR por los diferentes medios de atención portal web de la entidad, correo electrónico y buzón de sugerencias.</t>
  </si>
  <si>
    <t>Informe trimestral de PQRS.</t>
  </si>
  <si>
    <t>Realizar encuestas de satisfacción del usuario, realizar la tabulación y el análisis de resultados y producir un informe destinado a la Dirección.</t>
  </si>
  <si>
    <t>Informe de Resultados Encuestas de satisfacción.</t>
  </si>
  <si>
    <t>Seguimiento a la implementación de mecanismos virtuales de las PQRs y de canales de comunicación en el ICFE y su efectividad.</t>
  </si>
  <si>
    <t xml:space="preserve">Informe de seguimiento </t>
  </si>
  <si>
    <t>Actualizar la información de los tramites del ICFE en la plataforma de DAFP.</t>
  </si>
  <si>
    <t>Informe de la actividad realizada.</t>
  </si>
  <si>
    <t>Analizar y aplicar reducción de tiempos de duración de los trámites del ICFE.</t>
  </si>
  <si>
    <t>Informe del análisis.</t>
  </si>
  <si>
    <t xml:space="preserve">Analizar y aplicar reducción de pasos para el ciudadano, estandarizar y sistematizar los formularios a diligenciar </t>
  </si>
  <si>
    <t>10. Atender al usuario adecuadamente satisfaciendo sus requerimientos.</t>
  </si>
  <si>
    <t>11. Racionalizar los tramites existentes y optimizar procesos y/o de procedimientos internos.</t>
  </si>
  <si>
    <t>12. Desarrollar el PINAR para la vigencia 2022 - 2025</t>
  </si>
  <si>
    <t>13. Mantener implementado, integrado, certificado y conforme el sistema de gestión de calidad y el sistema de gestión Ambiental de acuerdo con las normas técnicas vigentes correspondientes.</t>
  </si>
  <si>
    <t>14. Mantener implementado el modelo integrado de planeación y gestión MIPG conforme a la normatividad vigente.</t>
  </si>
  <si>
    <t>15. Hacer seguimiento al Plan de Acción y al desarrollo del MIPG en la vigencia 2022.</t>
  </si>
  <si>
    <t>16. Desarrollar el PETI para la vigencia 2022, avanzar en la Implantación de Gobierno digital y de Arquitectura empresarial, de acuerdo con la normatividad aplicable.</t>
  </si>
  <si>
    <t>17. Mantener implementado e integrados los módulos misionales y de apoyo de los sistemas de información del ICFE.</t>
  </si>
  <si>
    <t>18. Realizar el mantenimiento a los software y hardware que posee la Entidad.</t>
  </si>
  <si>
    <t>19. Mantener segura la información en los sistemas de información.</t>
  </si>
  <si>
    <t xml:space="preserve">20. Establecer, ejecutar, actualizar y hacer seguimiento al plan de adquisiciones 2022. </t>
  </si>
  <si>
    <t>21. Elaborar el anteproyecto de presupuesto de la vigencia 2022.</t>
  </si>
  <si>
    <t>22. Gestionar recursos por convenios para desarrollar proyectos de inversión.</t>
  </si>
  <si>
    <t>23. Gestionar el cobro de la cartera de la Entidad.</t>
  </si>
  <si>
    <t>24. Realizar la gestión del cobro y pago de servicios públicos de la vigencia.</t>
  </si>
  <si>
    <t>25. Realizar el reconocimiento y revelación del proceso contable generando estados Financieros, informes y reporte contable con base en las normas de la CGN.</t>
  </si>
  <si>
    <t>26. Adelantar la gestión financiera mediante el SIIF Nación II, dando respuesta e información oportuna.</t>
  </si>
  <si>
    <t>27. Realizar oportunamente los pagos de los gravámenes de las viviendas fiscales.</t>
  </si>
  <si>
    <t>28. Realizar la gestión Jurídica de la entidad y desarrollar las políticas establecidas de prevención del daño antijurídico y lineamientos generales de defensa.</t>
  </si>
  <si>
    <t>29. Gestionar los asuntos disciplinarios de la entidad, optimizando los tiempos en los procesos.</t>
  </si>
  <si>
    <t>30. Mantener disponible el parque automotor y prestar el servicio de manera efectiva.</t>
  </si>
  <si>
    <t>31. Establecer y ejecutar el plan institucional de capacitación para la vigencia de 2022.</t>
  </si>
  <si>
    <t>32. Establecer y ejecutar el plan de incentivos institucionales y el plan bienestar de la vigencia de 2022.</t>
  </si>
  <si>
    <t>33. Evaluar el Desempeño de los empleados, establecer los acuerdos de gestión de la Alta Dirección de acuerdo con las normas vigentes.</t>
  </si>
  <si>
    <t>34. Establecer y desarrollar el plan estratégico de talento humano para la vigencia 2022 (incluye plan de vacantes, plan de previsión de recursos humanos y clima organizacional).</t>
  </si>
  <si>
    <t>35. Establecer y ejecutar el plan de trabajo anual en seguridad y salud en el trabajo para la vigencia 2022</t>
  </si>
  <si>
    <t>Hacer seguimiento a la desocupación a nivel nacional y desarrollar estrategias con el fin de disminuir la desocupación.</t>
  </si>
  <si>
    <t>Informe de estado desocupación y estrategias.</t>
  </si>
  <si>
    <t>Informe cuatrimestral de cumplimiento.</t>
  </si>
  <si>
    <t>Planeación</t>
  </si>
  <si>
    <t>Establecer el plan de mejoramiento en cumplimiento a la Ley de Transparencia ( Ley 1712 de 2014)</t>
  </si>
  <si>
    <t>Informe trimestral de cumplimiento</t>
  </si>
  <si>
    <t>Recibir de las dependencias el informe de gestión semestral, consolidarlo y hacerlo publicar en la página web de la entidad.</t>
  </si>
  <si>
    <t>Socialización de desempeño área de tic ICFE.</t>
  </si>
  <si>
    <t>Lista de asistencia.</t>
  </si>
  <si>
    <t>Solicitar y recibir diligenciados los formatos de rendición de la cuenta final anualmente según metodología del SIRECI, reportar a la CGR.</t>
  </si>
  <si>
    <t>Información anual rendida.</t>
  </si>
  <si>
    <t>Adquisiones y Suministros - Proyectos de Inversión  - Jurídica - Servicio al Usuario - Mantenimiento - Financiera - Viviendas - Planeación</t>
  </si>
  <si>
    <t>Desarrollar capacitaciones, sensibilizaciones y entrenamientos respecto al SGA.</t>
  </si>
  <si>
    <t>Actas de capacitación / planillas de asistencia / banner, folletos.</t>
  </si>
  <si>
    <t>Gestión Integral</t>
  </si>
  <si>
    <t>Realizar las revisiones por la Dirección una vez evaluado el Sistema Integrado.</t>
  </si>
  <si>
    <t>Actas de revision por la dirección.</t>
  </si>
  <si>
    <t>Gestionar ejecución de auditoría interna del sistema integrado.</t>
  </si>
  <si>
    <t>Informe de Auditoría Interna.</t>
  </si>
  <si>
    <t>Planeación - Gestión Integral</t>
  </si>
  <si>
    <t>Evaluar el sistema integrado de gestión en auditoria del ente certificador.</t>
  </si>
  <si>
    <t>Informe de Auditoría del Ente Certificador.</t>
  </si>
  <si>
    <t>Consolidar y realizar seguimiento al Mapa de Riesgos y oportunidades.</t>
  </si>
  <si>
    <t>Informe trimestral de seguimiento.</t>
  </si>
  <si>
    <t>Consolidar y realizar seguimiento a los Indicadores de gestión de la Entidad.</t>
  </si>
  <si>
    <t>Realizar informe trimestral de cumplimiento del plan de gestión integral de residuos sólidos (seguimiento y medición de los residuos sólidos generados).</t>
  </si>
  <si>
    <t xml:space="preserve">Informe trimestral de cumplimiento del plan, generación residuos sólidos  y certificados de disposición. </t>
  </si>
  <si>
    <t>Realizar informe trimestral de cumplimiento del programa de ahorro del recurso energía.</t>
  </si>
  <si>
    <t xml:space="preserve">Informe trimestral de cumplimiento. </t>
  </si>
  <si>
    <t>Realizar informe trimestral de cumplimiento del programa de consumo de papel.</t>
  </si>
  <si>
    <t>Realizar informe trimestral de cumplimiento del programa de ahorro del recurso hídrico.</t>
  </si>
  <si>
    <t>Realizar informe trimestral de cumplimiento del programa de control de contratistas.</t>
  </si>
  <si>
    <t>Registro de las inspecciones ambientales realizadas según su programación.</t>
  </si>
  <si>
    <t>Registro de inspecciones ambientales.</t>
  </si>
  <si>
    <t>Dar tratamiento a los hallazgos identificados para el Sistema integrado.</t>
  </si>
  <si>
    <t>Acciones correctivas y oportunidades de mejora documentadas.</t>
  </si>
  <si>
    <t>Conformar el Plan de Mejoramiento y establecer las acciones de mejora del SIGCA con los responsables de los procesos involucrados resultado de la Auditoría del ente certificador y realizar seguimiento.</t>
  </si>
  <si>
    <t>Plan de Mejoramiento e informe anual de seguimiento.</t>
  </si>
  <si>
    <t>Establecer el Comité Institucional de gestión y desempeño acorde con el MIPG.</t>
  </si>
  <si>
    <t>Acto administrativo.</t>
  </si>
  <si>
    <t>Realizar autodiagnósticos de acuerdo con la metodología de MIPG.</t>
  </si>
  <si>
    <t>Autodiagnósticos.</t>
  </si>
  <si>
    <t>Adelantar los comités Institucionales de gestión y desempeño de la vigencia.</t>
  </si>
  <si>
    <t>Actas.</t>
  </si>
  <si>
    <t>Informes.</t>
  </si>
  <si>
    <t>Presentar el proyecto del plan de acción de la siguiente vigencia al Consejo Directivo para su aprobación.</t>
  </si>
  <si>
    <t>Plan de acción aprobado.</t>
  </si>
  <si>
    <t>Reporte del aplicativo.</t>
  </si>
  <si>
    <t>Realizar el seguimiento del cumplimiento de las tareas con los respectivos documentos soporte en el aplicativo y generar los respectivos reportes de avance del plan.</t>
  </si>
  <si>
    <t>Reportes trimestral de seguimiento.</t>
  </si>
  <si>
    <t>Presentar en los Consejos Directivos el avance trimestral del plan de acción.</t>
  </si>
  <si>
    <t>Actas de consejo.</t>
  </si>
  <si>
    <t>Informe de seguimiento trimestral.</t>
  </si>
  <si>
    <t>Elaboración de requerimientos Técnicos para brindar el soporte, actualizaciones y estabilización de la plataforma SAIMF.</t>
  </si>
  <si>
    <t>Establecer y documentar la necesidad de licenciamiento Microsoft y diligenciar el simulador.</t>
  </si>
  <si>
    <t>Estudios Técnicos, simulador CCE.</t>
  </si>
  <si>
    <t>Elaboración de estudios técnicos para la adquisición diferentes aplicaciones para apoyo administrativo.</t>
  </si>
  <si>
    <t>Elaboración de requerimientos Técnicos para brindar el soporte, acompañamiento y capacitación de la plataforma CONTROLDOC.</t>
  </si>
  <si>
    <t>Elaboración de requerimientos Técnicos para brindar el soporte, acompañamiento y capacitación de la plataforma SAP Bussiness One.</t>
  </si>
  <si>
    <t>Informes en relación con la supervisión de los procesos contractuales a cargo del grupo.</t>
  </si>
  <si>
    <t>Elaboración de estudios técnicos para mantenimiento de servidores.</t>
  </si>
  <si>
    <t>Elaboración de requerimientos técnicos para las actualizaciones de seguridad del licenciamiento y soporte de la solución de Firewall y Antivirus.</t>
  </si>
  <si>
    <t>Hacer la entrada y la salida de los materiales y suministros en el Almacén de acuerdo con los requerimientos.</t>
  </si>
  <si>
    <t>Informe trimestral del estado del inventario en el Almacén.</t>
  </si>
  <si>
    <t>Almacén</t>
  </si>
  <si>
    <t>Depurar los elementos cargados a las dependencias del ICFE, que por tiempo de servicio hayan cumplido su vida útil y no presten ningún servicio; así como realizar los reintegros y traslados a que haya lugar durante la vigencia.</t>
  </si>
  <si>
    <t>Informe trimestral de depuración de cada dependencia.</t>
  </si>
  <si>
    <t>Elaboración de Informes de Seguimiento del soporte y actualizaciones del Portal Web.</t>
  </si>
  <si>
    <t>Elaboración de requerimientos Técnicos para la renovación de soporte y actualizaciones aplicativo visión empresarial.</t>
  </si>
  <si>
    <t>Elaboración de requerimientos Técnicos para el soporte lógico de la infraestructura de servidores.</t>
  </si>
  <si>
    <t>Sustentación de la necesidad de la renovación de usuarios de correo electrónico, bajo el dominio ICFE.GOV.CO.</t>
  </si>
  <si>
    <t>Elaboración de estudios técnicos para el suministro de certificados digitales de Función Pública y suministro de certificado SSL para el portal web.</t>
  </si>
  <si>
    <t>Plan de tratamiento de riesgos de seguridad y privacidad de la información.</t>
  </si>
  <si>
    <t>Plan.</t>
  </si>
  <si>
    <t>Elaboración de informe de cumplimientos a los planes de seguridad.</t>
  </si>
  <si>
    <t>Socialización de política de protección de datos a los funcionarios de la Entidad.</t>
  </si>
  <si>
    <t>Socialización del manual de Seguridad Informática y sus actualizaciones a los funcionarios de la Entidad.</t>
  </si>
  <si>
    <t>Tramitar en conjunto con el coordinador financiero solicitudes de excedentes financieros, vigencias futuras y apoyos por convenios.</t>
  </si>
  <si>
    <t>Informe trimestral de solicitudes realizadas.</t>
  </si>
  <si>
    <t>Planeación - Financiera</t>
  </si>
  <si>
    <t>Publicar el plan anual de adquisiciones en la página del SECOP II y las actualizaciones que se realicen al mismo.</t>
  </si>
  <si>
    <t>Plan anual de adquisiciones actualizado en el SECOP II.</t>
  </si>
  <si>
    <t>Acta de seguimiento semestral</t>
  </si>
  <si>
    <t>Anteproyecto elaborado.</t>
  </si>
  <si>
    <t>Ingresar el Anteproyecto de Presupuesto en el SIIF.</t>
  </si>
  <si>
    <t>Anteproyecto ingresado en el SIIF.</t>
  </si>
  <si>
    <t>Presentar las enmiendas al anteproyecto de presupuesto de acuerdo con los parámetros establecidos.</t>
  </si>
  <si>
    <t>Documentos de enmiendas.</t>
  </si>
  <si>
    <t>Tramitar los pagos de las facturas de servicios públicos de las viviendas que durante la vigencia tengan cambio de usuario.</t>
  </si>
  <si>
    <t>Informe de cantidad de facturas pagadas de las diferentes empresas de servicios públicos.</t>
  </si>
  <si>
    <t>Realizar las resoluciones de las devoluciones de cuota de servicios públicos en los tiempos establecidos.</t>
  </si>
  <si>
    <t>Informe de Resoluciones de devoluciones.</t>
  </si>
  <si>
    <t xml:space="preserve">Finca raiz </t>
  </si>
  <si>
    <t>Informe de porcentaje de disponibilidad trimestral del parque automotor de la entidad.</t>
  </si>
  <si>
    <t>Informe trimestral del porcentaje de disponibilidad.</t>
  </si>
  <si>
    <t>Realizar el cronograma de mantenimiento de los vehículos del parque automotor y verificar su ejecución.</t>
  </si>
  <si>
    <t>Informe trimestral de mantenimientos realizados.</t>
  </si>
  <si>
    <t>Acto Administrativo.</t>
  </si>
  <si>
    <t>Talento Humano</t>
  </si>
  <si>
    <t>Informe de capacitaciones semestrales.</t>
  </si>
  <si>
    <t>Realizar los comités para asignar apoyo para educación y capacitación a personal del ICFE.</t>
  </si>
  <si>
    <t>Acta de apoyo.</t>
  </si>
  <si>
    <t>Evaluar el personal de carrera de acuerdo con los parámetros establecido por la CNSC.</t>
  </si>
  <si>
    <t>Informe de evaluaciones.</t>
  </si>
  <si>
    <t>Evaluar el personal provisional de acuerdo con el formato establecido en la entidad.</t>
  </si>
  <si>
    <t>Realizar la encuesta de clima organizacional.</t>
  </si>
  <si>
    <t>Encuestas.</t>
  </si>
  <si>
    <t>Realizar registro y seguimiento trimestral a los indicadores SST.</t>
  </si>
  <si>
    <t>Formato Informe trimestral de control del registro y seguimiento a indicadores SST.</t>
  </si>
  <si>
    <t>Realizar registro y seguimiento semestral del cumplimiento del plan de capacitación SST.</t>
  </si>
  <si>
    <t>Formato informe de ejecución de capacitación y de participación.</t>
  </si>
  <si>
    <t>Registro de las inspecciones realizadas según su programación.</t>
  </si>
  <si>
    <t>Registros de inspecciones realizadas.</t>
  </si>
  <si>
    <t>Registro de la participación de la actividad de simulacro de emergencia.</t>
  </si>
  <si>
    <t xml:space="preserve">Reunión mensual del COPASST </t>
  </si>
  <si>
    <t>Actas de reunión.</t>
  </si>
  <si>
    <t>Reunión trimestral del Comité de Convivencia Laboral</t>
  </si>
  <si>
    <t>Listas de asistencia.</t>
  </si>
  <si>
    <t>Total tareas: 68</t>
  </si>
  <si>
    <t>Establecer y monitorear el Plan anticorrupción y de atención al ciudadano para la vigencia 2022, incluido los riesgos de corrupción, de acuerdo con la normatividad vigente.</t>
  </si>
  <si>
    <t>Ingresar el plan de acción del 2022 al software "visión empresarial”.</t>
  </si>
  <si>
    <t>Elaborar y monitorear el plan de mejoramiento del MIPG correspondiente a la evaluación del FURAG 2021,</t>
  </si>
  <si>
    <t>Conformar con el coordinador financiero el Anteproyecto de Presupuesto del 2022 siguiendo los parámetros establecidos por el MHCP, presentarlo para su aprobación ante las respectivas instancias.</t>
  </si>
  <si>
    <t xml:space="preserve">Gestion documental </t>
  </si>
  <si>
    <t xml:space="preserve"> PRESUPUESTO APROPIADO</t>
  </si>
  <si>
    <t>PRESUPUESTO COMPROMETIDO</t>
  </si>
  <si>
    <t>PRESUPUESTO OBLIGADO</t>
  </si>
  <si>
    <t>% COMPROMETIDO</t>
  </si>
  <si>
    <t>% EJECUCION</t>
  </si>
  <si>
    <t xml:space="preserve">Código de Rubro </t>
  </si>
  <si>
    <t>AVANCE CUANTITATIVO</t>
  </si>
  <si>
    <t>AVANCE CUALITATIVO</t>
  </si>
  <si>
    <t>RESULTADO ALCANZADO/ Ó DIFICULTADES</t>
  </si>
  <si>
    <t>META TRIM</t>
  </si>
  <si>
    <t>CUMPLIMIENTO TRIM</t>
  </si>
  <si>
    <t>CUMPLI MIENTO VIGENCIA</t>
  </si>
  <si>
    <t>PRESUPUESTO ASOCIADO</t>
  </si>
  <si>
    <t>26 ENERO 2O22</t>
  </si>
  <si>
    <t xml:space="preserve">Planeación/informatica </t>
  </si>
  <si>
    <t>Establecer el Plan estratégico del talento humano para la vigencia 2022.</t>
  </si>
  <si>
    <t>Establecer el Plan de previsión de recursos humanos para la vigencia 2022.</t>
  </si>
  <si>
    <t>Establecer el Plan anual de vacantes 2022.</t>
  </si>
  <si>
    <t>Informe de capacitaciones externas e internas realizadas vigencia 2022.</t>
  </si>
  <si>
    <t>Establecer el plan de capacitaciones para la vigencia 2022.</t>
  </si>
  <si>
    <t>Gestionar el cruce entre la ejecución contractual y el Plan de Adquisiciones 2022</t>
  </si>
  <si>
    <t>Informe de simulacro de emergencia del 2022.</t>
  </si>
  <si>
    <t>C-1505-0100-2</t>
  </si>
  <si>
    <t>C-1505-0100-3</t>
  </si>
  <si>
    <t>*SUMINISTRO E INSTALACIÓN DE VIDRIOS CRUDOS, TEMPLADOS Y CARPINTERÍA EN ALUMINIO  PARA EL MANTENIMIENTO  DE LAS VIVIENDAS FISCALES DEL ICFE
*SUMINISTRO DE ELEMENTOS DE FERRETERÍA Y OTROS MATERIALES PARA EL MANTENIMIENTO DE LAS VIVIENDAS FISCALES Y SUS ÁREAS COMUNES  EN LAS SECCIONALES A NIVEL NACIONAL
*MANTENIMIENTO PREVENTIVO Y CORRECTIVO A TODO COSTO DE LOS CUARTOS DE MAQUINAS Y LAS MOTOBOMBAS DE LAS VIVIENDAS FISCALES A NIVEL NACIONAL (Presupuesto comprometido con vigencias fururas desde 2021-2022)
*MANTENIMIENTO PREVENTIVO Y CORRECTIVO A TODO COSTO DE LOS CUARTOS DE MAQUINAS Y LAS MOTOBOMBAS DE LAS VIVIENDAS FISCALES A NIVEL NACIONAL (Para tramitar vigencias futuras del 2022-2023)
*PRESTACION DE SERVICIOS DE ACTIVIDADES DE MANTENIMIENTO  BÁSICO Y ACABADOS DE LAS VIVIENDAS FISCALES A NIVEL NACIONAL</t>
  </si>
  <si>
    <t>A-02-02-02-009-004</t>
  </si>
  <si>
    <t xml:space="preserve">*DISPOSICIÓN DE RESIDUOS DE CONSRUCCIÓN Y DEMOLICIÓN GENERADOS DE LAS ACTIVIDADES DE MANTENIEMIENTO EN SITIOS AUTORIZADOS POR UNA ENTIDAD AMBIENTAL. </t>
  </si>
  <si>
    <t xml:space="preserve">
A-05-01-01-003-007
A-05-01-0-005-004</t>
  </si>
  <si>
    <t>A-02-02-02-009-002</t>
  </si>
  <si>
    <t>*APOYO ECONÓMICO PARA LOS SERVIDORES PÚBLICOS DEL ICFE</t>
  </si>
  <si>
    <t>*SERVICIOS DE CAPACITACIÓN PARA EL PERSONAL EMPLEADOS PÚBLICOS Y TRABAJADORES OFICIALES DEL ICFE</t>
  </si>
  <si>
    <t>A-02-01-01-006-002</t>
  </si>
  <si>
    <t>*ADQUISICIÓN  SOFTWARE DE NOMINA</t>
  </si>
  <si>
    <t>A-02-01-01-004-004
A-02-02-02-008-007
A-05-01-02-005-004</t>
  </si>
  <si>
    <t xml:space="preserve">*ADQUISICION DE  MAQUINARIA  PARA EL INSTITUTO DE CASAS FISCALES DEL EJÉRCITO 
*MANTENIMIENTO PREVENTIVO Y CORRECTIVO A TODO COSTO DE LOS ASCENSORES QUE SE ENCUENTRAN INSTALADOS EN LOS DIFERENTES EDIFICIOS DE CASAS FISCALES DEL EJERCITO Y SU SEDE ADMINISTRATIVA EN LA CIUDAD DE BOGOTÁ
*MANTENIMIENTO PREVENTIVO Y CORRECTIVO A TODO COSTO DE LOS ASCENSORES DE LOS DIFERENTES EDIFICIOS DE VIVIENDAS FISCALES Y SEDE ADMINISTRATIVA EN BOGOTÁ (Para tramitar vigencias futuras del 2022-2023)
*PRESTACION DE SERVICIOS DE ACTIVIDADES DE MANTENIMIENTO PREVENTIVO Y CORRECTIVO DE REDES ELECTRICAS DE LAS VIVIENDAS FISCALES EN LA CIUDAD DE BOGOTA
*PRESTACION DE SERVICIOS DE ACTIVIDADES DE MANTENIMIENTO BÁSICO Y ACABADOS DE LAS VIVIENDAS FISCALES DEL CONJUNTO ARTILLERIA EN LA CIUDAD DE BOGOTA
*PRESTACION DE SERVICIOS DE ACTIVIDADES DE MANTENIMIENTO PREVENTIVO Y CORRECTIVO DE CARPINTERIA Y PINTURA EN MADERA DE LAS VIVIENDAS FISCALES EN LA CIUDAD DE BOGOTA
*SUMINISTRO DE ELEMENTOS DE FERRETERÍA Y OTROS MATERIALES PARA EL MANTENIMIENTO DE LAS VIVIENDAS FISCALES Y SUS ÁREAS COMUNES EN CIUDAD DE BOGOTÁ (Presupuesto comprometido con vigencias fururas desde 2021-2022)
*SUMINISTRO DE ELEMENTOS DE FERRETERÍA Y OTROS MATERIALES PARA EL MANTENIMIENTO DE LAS VIVIENDAS FISCALES Y SUS ÁREAS COMUNES EN CIUDAD DE BOGOTÁ (Para tramitar vigencias futuras del 2022-2023)
*MANTENIMIENTO PREVENTIVO Y CORRECTIVO A TODO COSTO DE LOS ASCENSORES DE LOS DIFERENTES EDIFICIOS DE VIVIENDAS FISCALES EN BOGOTÁ 2022
*MANTENIMIENTO PREVENTIVO Y CORRECTIVO A TODO COSTO DE LOS ASCENSORES DE LOS DIFERENTES EDIFICIOS DE VIVIENDAS FISCALES EN BOGOTÁ (Para tramitar vigencias futuras del 2022-2023)
*MANTENIMIENTO PREVENTIVO Y CORRECTIVO A TODO COSTO DE LAS PLANTAS ELECTRICAS DE LAS VIVIENDAS FISCALES DE BOGOTÁ
*INSPECCIÓN TÉCNICA Y CERTIFICACIÓN A SISTEMAS DE TRANSPORTE VERTICAL (ASCENSORES) DE LOS INMUEBLES DEL ICFE 
*PRESTACION DE SERVICIOS PARA LA APLICACIÓN DE PINTURA EN ESTRUCTURAS DE ACUERDO AL TIPO DE ACABADO SOLICITADO EN LAS VIVIENDAS FISCALES DEL ICFE DE ACUERDO A LAS NECESIDADES.
*PRESTACION DE SERVICIOS DE ACTIVIDADES DE MANTENIMIENTO  BÁSICO Y ACABADOS DE LAS VIVIENDAS FISCALES EN LA CIUDAD DE BOGOTA   
*PRESTACION DE SERVICIOS TÉCNICOS DE INSTALACIONES DE GAS DOMICILIARIAS PARA LAS VIVIENDAS FISCALES DEL ICFE
* MANTENIMIENTO PREVENTIVO Y CORRECTIVO A TODO COSTO DE LAS PLANTAS ELECTRICAS UBICADAS EN LOS CONJUNTOS RESIDENCIALES Y SU SEDE ADMINISTRATIVA EN LA CIUDAD DE BOGOTÁ 
* MANTENIMIENTO PREVENTIVO Y CORRECTIVO A TODO COSTO DE LOS CUARTOS DE MAQUINAS Y LAS MOTOBOMBAS DE LAS SECCIONALES DEL INSTITUTO DE CASAS FISCALES DEL EJERCITO A NIVEL NACIONAL Y SU SEDE ADMINISTRATIVA EN LA CIUDAD DE BOGOTA (Para tramitar vigencias futuras del 2022-2023)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*SERVICIO DE MANTENIMIENTO CORRECTIVO Y PREVENTIVO A TODO COSTO DE SISTEMA HIDRONEUMATICO, CONTRA INCENDIO Y VENTILACIÓN MECANICA DEL EDIFICIO DE TALLERES DEL ICFE CIUDAD DE BOGOTÁ..
</t>
  </si>
  <si>
    <t>A-02-01-01-004-004
A-02-01-01-004-005</t>
  </si>
  <si>
    <t>*ADQUISICIÓN DE EQUIPO  SCANNER DE GRAN FORMATO
*ADQUISICIÓN DE ELEMENTOS DE CONTROL DE HUMEDAD Y TEMPERATURA PARA EL ARCHIVO CENTRAL DEL INSTITUTO DE CASA FISCALES DEL EJÉRCITO</t>
  </si>
  <si>
    <t>A-02-02-01-004-007</t>
  </si>
  <si>
    <t>A-02-02-02-008-003</t>
  </si>
  <si>
    <t xml:space="preserve">*SERVICIO DE ACTUALIZACIÓN DE LA PLATAFORMA DEL SERVICIO  ERP SAP
*SERVICIO DE SOPORTE Y MANTENIMIENTO ERP SAP DE FABRICA
</t>
  </si>
  <si>
    <t>A-02-02-01-004-007
A-02-02-02-008-003</t>
  </si>
  <si>
    <t>*ADQUISICIÓN DE LICENCIAS ADICIONALES DEL SGDEA CONTROLDOC Y DESARROLLO EVOLUTIVO DEL GESTOR DOCUMENTAL
*ACTUALIZACIONES CON SOPORTE PARA LA PLATAFORMA DE SISTEMA DE GESTION DOCUMENTAL</t>
  </si>
  <si>
    <t>A-02-02-01-004-005</t>
  </si>
  <si>
    <t>*CERTIFICADOS DIGITALES DE FUNCION PUBLICA Y SSL</t>
  </si>
  <si>
    <t>*RENOVACION DE LICENCIAS DE FIREWALL, VPN Y ANTIVIRUS</t>
  </si>
  <si>
    <t>*ACTUALIZACIONES CON SOPORTE PARA LA PLATAFORMA VISION EMPRESARIAL</t>
  </si>
  <si>
    <t>* SOPORTE Y MANTENIMIENTO ESPECIALIZADO SOBRE LA INFRAESTRUCTURA DE SERVIDORES INFORMATICOS</t>
  </si>
  <si>
    <t>* PRESTAR CON PLENA AUTONOMIA LOS SERVICIOS PROFESIONALES DE SEGURIDAD INFORMATICA</t>
  </si>
  <si>
    <t>*PRESTAR CON PLENA AUTONOMIA LOS SERVICIOS PROFESIONALES DE INGENIERÍA DESARROLLADOR  PARA EL GRUPO TIC´S</t>
  </si>
  <si>
    <t>*ADQUISICION Y RENOVACION DE LICENCIAS DE APOYO ADMINISTRATIVO</t>
  </si>
  <si>
    <t>* ADQUISICIÓN DE LICENCIAS MICROSOFT OFFICE (16 unidades)</t>
  </si>
  <si>
    <t>* SOLUCION DE CORREO ELECTRONICO (160)</t>
  </si>
  <si>
    <t>*SOPORTE Y MANTENIMIENTO DE FABRICA FORTINET, KASPERKY Y SWITCH
*SOPORTE Y MANTENIMIENTO INFRAESTRUCTURA DE SEGURIDAD INFORMATICA</t>
  </si>
  <si>
    <t>A-05-01-02-005-004
A-05-01-02-007-001</t>
  </si>
  <si>
    <t>*SERVICIO DE MANTENIMIENTO DE CIRCUITOS CERRADOS DE TV PARA LAS AREAS COMUNES DE LAS VIVIENDAS FISCALES EN BOGOTA
* SERVICIO DE MANTENIMIENTO DE CIRCUITOS CERRADOS DE TV PARA LAS AREAS COMUNES DE LAS VIVIENDAS FISCALES EN BOGOTA
*SERVICIOS DE ENTRENAMIENTO Y CERTIFICACIÓN PARA TRABAJO SEGURO EN ALTURAS DEL ICFE
*PRESTACIÓN DE SERVICIOS PROFESIONALES APLICACIÓN BATERIA RIESGO PSICOSOCIAL FUCIONARIOS ICFE</t>
  </si>
  <si>
    <t>Informe de gestion semestral.</t>
  </si>
  <si>
    <t xml:space="preserve">Adquisiciones Bienes y Suministros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</si>
</sst>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 #,##0;[Red]\-&quot;$&quot;\ #,##0"/>
    <numFmt numFmtId="44" formatCode="_-&quot;$&quot;\ * #,##0.00_-;\-&quot;$&quot;\ * #,##0.00_-;_-&quot;$&quot;\ * &quot;-&quot;??_-;_-@_-"/>
    <numFmt numFmtId="164" formatCode="0.0%"/>
    <numFmt numFmtId="165" formatCode="0.000"/>
    <numFmt numFmtId="166" formatCode="&quot;$&quot;\ #,##0.00"/>
  </numFmts>
  <fonts count="14" x14ac:knownFonts="1">
    <font>
      <sz val="11"/>
      <color theme="1"/>
      <name val="Calibri"/>
      <family val="2"/>
      <scheme val="minor"/>
    </font>
    <font>
      <b/>
      <sz val="11"/>
      <color theme="1"/>
      <name val="Calibri"/>
      <family val="2"/>
      <scheme val="minor"/>
    </font>
    <font>
      <u/>
      <sz val="11"/>
      <color theme="10"/>
      <name val="Calibri"/>
      <family val="2"/>
      <scheme val="minor"/>
    </font>
    <font>
      <b/>
      <sz val="18"/>
      <color theme="1"/>
      <name val="Calibri"/>
      <family val="2"/>
      <scheme val="minor"/>
    </font>
    <font>
      <sz val="11"/>
      <color theme="1"/>
      <name val="Calibri"/>
      <family val="2"/>
      <scheme val="minor"/>
    </font>
    <font>
      <sz val="12"/>
      <color theme="1"/>
      <name val="Arial"/>
      <family val="2"/>
    </font>
    <font>
      <sz val="12"/>
      <color rgb="FF000000"/>
      <name val="Arial"/>
      <family val="2"/>
    </font>
    <font>
      <b/>
      <sz val="12"/>
      <color theme="1"/>
      <name val="Arial"/>
      <family val="2"/>
    </font>
    <font>
      <sz val="12"/>
      <name val="Arial"/>
      <family val="2"/>
    </font>
    <font>
      <b/>
      <sz val="12"/>
      <name val="Tahoma"/>
      <family val="2"/>
    </font>
    <font>
      <b/>
      <sz val="12"/>
      <name val="Arial"/>
      <family val="2"/>
    </font>
    <font>
      <b/>
      <sz val="14"/>
      <name val="Arial"/>
      <family val="2"/>
    </font>
    <font>
      <b/>
      <sz val="16"/>
      <name val="Arial"/>
      <family val="2"/>
    </font>
    <font>
      <sz val="11"/>
      <name val="Arial Narrow"/>
      <family val="2"/>
    </font>
  </fonts>
  <fills count="8">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applyNumberFormat="0" applyFill="0" applyBorder="0" applyAlignment="0" applyProtection="0"/>
    <xf numFmtId="9" fontId="4" fillId="0" borderId="0" applyFont="0" applyFill="0" applyBorder="0" applyAlignment="0" applyProtection="0"/>
    <xf numFmtId="44" fontId="4" fillId="0" borderId="0" applyFont="0" applyFill="0" applyBorder="0" applyAlignment="0" applyProtection="0"/>
  </cellStyleXfs>
  <cellXfs count="247">
    <xf numFmtId="0" fontId="0" fillId="0" borderId="0" xfId="0"/>
    <xf numFmtId="0" fontId="0" fillId="0" borderId="0" xfId="0"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15"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0" fillId="0" borderId="0" xfId="0" applyAlignment="1">
      <alignment horizontal="left" vertical="center" wrapText="1"/>
    </xf>
    <xf numFmtId="0" fontId="0" fillId="6" borderId="0" xfId="0" applyFill="1" applyAlignment="1">
      <alignment vertical="center"/>
    </xf>
    <xf numFmtId="0" fontId="8" fillId="6" borderId="0" xfId="0" applyFont="1" applyFill="1" applyAlignment="1">
      <alignmen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Alignment="1">
      <alignment horizontal="left" vertical="center" wrapText="1"/>
    </xf>
    <xf numFmtId="10" fontId="0" fillId="0" borderId="0" xfId="2" applyNumberFormat="1" applyFont="1" applyAlignment="1">
      <alignment horizontal="center" vertical="center" wrapText="1"/>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164" fontId="10" fillId="0" borderId="0" xfId="2"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2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6" fillId="0" borderId="26" xfId="0" applyFont="1" applyFill="1" applyBorder="1" applyAlignment="1">
      <alignment horizontal="left" vertical="center" wrapText="1"/>
    </xf>
    <xf numFmtId="15" fontId="5" fillId="0" borderId="26" xfId="0" applyNumberFormat="1" applyFont="1" applyFill="1" applyBorder="1" applyAlignment="1">
      <alignment horizontal="center" vertical="center" wrapText="1"/>
    </xf>
    <xf numFmtId="0" fontId="6" fillId="0" borderId="23"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left" vertical="center" wrapText="1"/>
    </xf>
    <xf numFmtId="15" fontId="5" fillId="0" borderId="12" xfId="0" applyNumberFormat="1" applyFont="1" applyFill="1" applyBorder="1" applyAlignment="1">
      <alignment horizontal="center" vertical="center" wrapText="1"/>
    </xf>
    <xf numFmtId="15" fontId="5" fillId="0" borderId="8" xfId="0" applyNumberFormat="1" applyFont="1" applyBorder="1" applyAlignment="1">
      <alignment horizontal="center" vertical="center" wrapText="1"/>
    </xf>
    <xf numFmtId="15" fontId="5" fillId="0" borderId="12" xfId="0" applyNumberFormat="1" applyFont="1" applyBorder="1" applyAlignment="1">
      <alignment horizontal="center" vertical="center" wrapText="1"/>
    </xf>
    <xf numFmtId="15" fontId="5" fillId="0" borderId="23" xfId="0" applyNumberFormat="1" applyFont="1" applyBorder="1" applyAlignment="1">
      <alignment horizontal="center" vertical="center" wrapText="1"/>
    </xf>
    <xf numFmtId="15" fontId="5" fillId="0" borderId="26" xfId="0" applyNumberFormat="1" applyFont="1" applyBorder="1" applyAlignment="1">
      <alignment horizontal="center" vertical="center" wrapText="1"/>
    </xf>
    <xf numFmtId="10" fontId="10" fillId="0" borderId="38" xfId="2" applyNumberFormat="1" applyFont="1" applyFill="1" applyBorder="1" applyAlignment="1">
      <alignment horizontal="center" vertical="center" wrapText="1"/>
    </xf>
    <xf numFmtId="10" fontId="10" fillId="0" borderId="20" xfId="2" applyNumberFormat="1" applyFont="1" applyFill="1" applyBorder="1" applyAlignment="1">
      <alignment horizontal="center" vertical="center" wrapText="1"/>
    </xf>
    <xf numFmtId="15" fontId="5" fillId="0" borderId="40" xfId="0" applyNumberFormat="1" applyFont="1" applyFill="1" applyBorder="1" applyAlignment="1">
      <alignment horizontal="center" vertical="center" wrapText="1"/>
    </xf>
    <xf numFmtId="15" fontId="5" fillId="0" borderId="19" xfId="0" applyNumberFormat="1" applyFont="1" applyFill="1" applyBorder="1" applyAlignment="1">
      <alignment horizontal="center" vertical="center" wrapText="1"/>
    </xf>
    <xf numFmtId="15" fontId="5" fillId="0" borderId="19" xfId="0" applyNumberFormat="1" applyFont="1" applyBorder="1" applyAlignment="1">
      <alignment horizontal="center" vertical="center" wrapText="1"/>
    </xf>
    <xf numFmtId="15" fontId="5" fillId="0" borderId="39"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15" fontId="5" fillId="0" borderId="40" xfId="0" applyNumberFormat="1" applyFont="1" applyBorder="1" applyAlignment="1">
      <alignment horizontal="center" vertical="center" wrapText="1"/>
    </xf>
    <xf numFmtId="15" fontId="5" fillId="0" borderId="16" xfId="0" applyNumberFormat="1" applyFont="1" applyBorder="1" applyAlignment="1">
      <alignment horizontal="center" vertical="center" wrapText="1"/>
    </xf>
    <xf numFmtId="10" fontId="10" fillId="7" borderId="38" xfId="2"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6" xfId="0" applyFont="1" applyFill="1" applyBorder="1" applyAlignment="1">
      <alignment horizontal="left" vertical="center" wrapText="1"/>
    </xf>
    <xf numFmtId="15" fontId="5" fillId="0" borderId="6" xfId="0" applyNumberFormat="1" applyFont="1" applyBorder="1" applyAlignment="1">
      <alignment horizontal="center" vertical="center" wrapText="1"/>
    </xf>
    <xf numFmtId="15" fontId="5" fillId="0" borderId="15"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7" borderId="23" xfId="0" applyFont="1" applyFill="1" applyBorder="1" applyAlignment="1">
      <alignment horizontal="left" vertical="center" wrapText="1"/>
    </xf>
    <xf numFmtId="0" fontId="5" fillId="7" borderId="23" xfId="0" applyFont="1" applyFill="1" applyBorder="1" applyAlignment="1">
      <alignment horizontal="center" vertical="center" wrapText="1"/>
    </xf>
    <xf numFmtId="15" fontId="5" fillId="7" borderId="23" xfId="0" applyNumberFormat="1" applyFont="1" applyFill="1" applyBorder="1" applyAlignment="1">
      <alignment horizontal="center" vertical="center" wrapText="1"/>
    </xf>
    <xf numFmtId="15" fontId="5" fillId="7" borderId="39" xfId="0" applyNumberFormat="1" applyFont="1" applyFill="1" applyBorder="1" applyAlignment="1">
      <alignment horizontal="center" vertical="center" wrapText="1"/>
    </xf>
    <xf numFmtId="0" fontId="6"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15" fontId="5" fillId="7" borderId="8" xfId="0" applyNumberFormat="1" applyFont="1" applyFill="1" applyBorder="1" applyAlignment="1">
      <alignment horizontal="center" vertical="center" wrapText="1"/>
    </xf>
    <xf numFmtId="15" fontId="5" fillId="7" borderId="3" xfId="0" applyNumberFormat="1" applyFont="1" applyFill="1" applyBorder="1" applyAlignment="1">
      <alignment horizontal="center" vertical="center" wrapText="1"/>
    </xf>
    <xf numFmtId="15" fontId="5" fillId="7" borderId="1" xfId="0" applyNumberFormat="1" applyFont="1" applyFill="1" applyBorder="1" applyAlignment="1">
      <alignment horizontal="center" vertical="center" wrapText="1"/>
    </xf>
    <xf numFmtId="0" fontId="6" fillId="7" borderId="26" xfId="0" applyFont="1" applyFill="1" applyBorder="1" applyAlignment="1">
      <alignment horizontal="left" vertical="center" wrapText="1"/>
    </xf>
    <xf numFmtId="0" fontId="5" fillId="7" borderId="26" xfId="0" applyFont="1" applyFill="1" applyBorder="1" applyAlignment="1">
      <alignment horizontal="center" vertical="center" wrapText="1"/>
    </xf>
    <xf numFmtId="0" fontId="6" fillId="7" borderId="12" xfId="0" applyFont="1" applyFill="1" applyBorder="1" applyAlignment="1">
      <alignment horizontal="left" vertical="center" wrapText="1"/>
    </xf>
    <xf numFmtId="0" fontId="5" fillId="7" borderId="12" xfId="0" applyFont="1" applyFill="1" applyBorder="1" applyAlignment="1">
      <alignment horizontal="center" vertical="center" wrapText="1"/>
    </xf>
    <xf numFmtId="15" fontId="5" fillId="7" borderId="12" xfId="0" applyNumberFormat="1" applyFont="1" applyFill="1" applyBorder="1" applyAlignment="1">
      <alignment horizontal="center" vertical="center" wrapText="1"/>
    </xf>
    <xf numFmtId="15" fontId="5" fillId="7" borderId="19" xfId="0" applyNumberFormat="1" applyFont="1" applyFill="1" applyBorder="1" applyAlignment="1">
      <alignment horizontal="center" vertical="center" wrapText="1"/>
    </xf>
    <xf numFmtId="15" fontId="5" fillId="7" borderId="26" xfId="0" applyNumberFormat="1" applyFont="1" applyFill="1" applyBorder="1" applyAlignment="1">
      <alignment horizontal="center" vertical="center" wrapText="1"/>
    </xf>
    <xf numFmtId="15" fontId="5" fillId="7" borderId="40"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10" fontId="10" fillId="0" borderId="31" xfId="2" applyNumberFormat="1" applyFont="1" applyFill="1" applyBorder="1" applyAlignment="1">
      <alignment horizontal="center" vertical="center" wrapText="1"/>
    </xf>
    <xf numFmtId="10" fontId="10" fillId="0" borderId="34" xfId="2" applyNumberFormat="1" applyFont="1" applyFill="1" applyBorder="1" applyAlignment="1">
      <alignment horizontal="center" vertical="center" wrapText="1"/>
    </xf>
    <xf numFmtId="0" fontId="6" fillId="0" borderId="7" xfId="0" applyFont="1" applyFill="1" applyBorder="1" applyAlignment="1">
      <alignment horizontal="left" vertical="center" wrapText="1"/>
    </xf>
    <xf numFmtId="0" fontId="5" fillId="7" borderId="7" xfId="0" applyFont="1" applyFill="1" applyBorder="1" applyAlignment="1">
      <alignment horizontal="center" vertical="center" wrapText="1"/>
    </xf>
    <xf numFmtId="15" fontId="5" fillId="0" borderId="7" xfId="0" applyNumberFormat="1" applyFont="1" applyBorder="1" applyAlignment="1">
      <alignment horizontal="center" vertical="center" wrapText="1"/>
    </xf>
    <xf numFmtId="15" fontId="5" fillId="0" borderId="14" xfId="0" applyNumberFormat="1" applyFont="1" applyBorder="1" applyAlignment="1">
      <alignment horizontal="center" vertical="center" wrapText="1"/>
    </xf>
    <xf numFmtId="0" fontId="5" fillId="7" borderId="23" xfId="0" applyFont="1" applyFill="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1" fillId="6" borderId="5" xfId="0" applyFont="1" applyFill="1" applyBorder="1" applyAlignment="1">
      <alignment horizontal="center" vertical="center"/>
    </xf>
    <xf numFmtId="0" fontId="11" fillId="6" borderId="7" xfId="0" applyFont="1" applyFill="1" applyBorder="1" applyAlignment="1">
      <alignment horizontal="center" vertical="center"/>
    </xf>
    <xf numFmtId="9" fontId="11" fillId="6" borderId="7" xfId="2" applyFont="1" applyFill="1" applyBorder="1" applyAlignment="1">
      <alignment horizontal="center" vertical="center" wrapText="1"/>
    </xf>
    <xf numFmtId="0" fontId="7" fillId="5" borderId="50" xfId="0" applyFont="1" applyFill="1" applyBorder="1" applyAlignment="1">
      <alignment horizontal="center" vertical="center" wrapText="1"/>
    </xf>
    <xf numFmtId="9" fontId="11" fillId="6" borderId="3" xfId="2"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8" xfId="0" applyFont="1" applyBorder="1" applyAlignment="1">
      <alignment horizontal="center" vertical="center" wrapText="1"/>
    </xf>
    <xf numFmtId="0" fontId="5" fillId="0" borderId="34" xfId="0" applyFont="1" applyBorder="1" applyAlignment="1">
      <alignment horizontal="center" vertical="center" wrapText="1"/>
    </xf>
    <xf numFmtId="0" fontId="7" fillId="5"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10" fontId="10" fillId="7" borderId="20" xfId="2" applyNumberFormat="1" applyFont="1" applyFill="1" applyBorder="1" applyAlignment="1">
      <alignment horizontal="center" vertical="center" wrapText="1"/>
    </xf>
    <xf numFmtId="0" fontId="5" fillId="0" borderId="1" xfId="0" applyFont="1" applyFill="1" applyBorder="1" applyAlignment="1">
      <alignment vertical="center" wrapText="1"/>
    </xf>
    <xf numFmtId="44" fontId="7" fillId="5" borderId="1" xfId="3" applyFont="1" applyFill="1" applyBorder="1" applyAlignment="1">
      <alignment horizontal="center" vertical="center" wrapText="1"/>
    </xf>
    <xf numFmtId="44" fontId="5" fillId="0" borderId="1" xfId="3" applyFont="1" applyFill="1" applyBorder="1" applyAlignment="1">
      <alignment vertical="center" wrapText="1"/>
    </xf>
    <xf numFmtId="44" fontId="0" fillId="0" borderId="0" xfId="3" applyFont="1" applyAlignment="1">
      <alignment vertical="center" wrapText="1"/>
    </xf>
    <xf numFmtId="6" fontId="5" fillId="0" borderId="1" xfId="3" applyNumberFormat="1" applyFont="1" applyFill="1" applyBorder="1" applyAlignment="1">
      <alignment vertical="center" wrapText="1"/>
    </xf>
    <xf numFmtId="165" fontId="5" fillId="0" borderId="1" xfId="0" applyNumberFormat="1" applyFont="1" applyFill="1" applyBorder="1" applyAlignment="1">
      <alignment vertical="center" wrapText="1"/>
    </xf>
    <xf numFmtId="44" fontId="5" fillId="0" borderId="1" xfId="3" applyFont="1" applyBorder="1" applyAlignment="1">
      <alignment vertical="center" wrapText="1"/>
    </xf>
    <xf numFmtId="0" fontId="5" fillId="0" borderId="1" xfId="0" applyFont="1" applyBorder="1" applyAlignment="1">
      <alignment vertical="center" wrapText="1"/>
    </xf>
    <xf numFmtId="0" fontId="5" fillId="0" borderId="8"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5" fillId="7" borderId="8" xfId="0" applyFont="1" applyFill="1" applyBorder="1" applyAlignment="1">
      <alignment horizontal="center" vertical="center" wrapText="1"/>
    </xf>
    <xf numFmtId="15" fontId="5" fillId="0" borderId="58" xfId="0" applyNumberFormat="1" applyFont="1" applyBorder="1" applyAlignment="1">
      <alignment horizontal="center" vertical="center" wrapText="1"/>
    </xf>
    <xf numFmtId="0" fontId="6" fillId="7" borderId="23" xfId="0" applyFont="1" applyFill="1" applyBorder="1" applyAlignment="1">
      <alignment horizontal="left" vertical="center" wrapText="1"/>
    </xf>
    <xf numFmtId="0" fontId="6" fillId="7" borderId="8" xfId="0" applyFont="1" applyFill="1" applyBorder="1" applyAlignment="1">
      <alignment horizontal="left" vertical="center" wrapText="1"/>
    </xf>
    <xf numFmtId="15" fontId="5" fillId="7" borderId="16" xfId="0" applyNumberFormat="1" applyFont="1" applyFill="1" applyBorder="1" applyAlignment="1">
      <alignment horizontal="center" vertical="center" wrapText="1"/>
    </xf>
    <xf numFmtId="0" fontId="6"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6" fillId="7" borderId="7" xfId="0" applyFont="1" applyFill="1" applyBorder="1" applyAlignment="1">
      <alignment horizontal="left"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44" fontId="5" fillId="0" borderId="6" xfId="3" applyFont="1" applyFill="1" applyBorder="1" applyAlignment="1">
      <alignment horizontal="center" vertical="center" wrapText="1"/>
    </xf>
    <xf numFmtId="44" fontId="5" fillId="0" borderId="7" xfId="3" applyFont="1" applyFill="1" applyBorder="1" applyAlignment="1">
      <alignment horizontal="center" vertical="center" wrapText="1"/>
    </xf>
    <xf numFmtId="44" fontId="5" fillId="0" borderId="8" xfId="3" applyFont="1" applyFill="1" applyBorder="1" applyAlignment="1">
      <alignment horizontal="center" vertical="center" wrapText="1"/>
    </xf>
    <xf numFmtId="166" fontId="5" fillId="0" borderId="6"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166" fontId="5" fillId="0" borderId="8"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1" fillId="6" borderId="1"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0"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3" xfId="0" applyFont="1" applyFill="1" applyBorder="1" applyAlignment="1">
      <alignment horizontal="center" vertical="center" wrapText="1"/>
    </xf>
    <xf numFmtId="0" fontId="5" fillId="0" borderId="55" xfId="0" applyFont="1" applyFill="1" applyBorder="1" applyAlignment="1">
      <alignment horizontal="center" vertical="center" wrapText="1"/>
    </xf>
    <xf numFmtId="10" fontId="5" fillId="0" borderId="53" xfId="0" applyNumberFormat="1" applyFont="1" applyBorder="1" applyAlignment="1">
      <alignment horizontal="center" vertical="center" wrapText="1"/>
    </xf>
    <xf numFmtId="10" fontId="10" fillId="0" borderId="28" xfId="2" applyNumberFormat="1" applyFont="1" applyFill="1" applyBorder="1" applyAlignment="1">
      <alignment horizontal="center" vertical="center" wrapText="1"/>
    </xf>
    <xf numFmtId="10" fontId="10" fillId="0" borderId="30" xfId="2"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10" fontId="10" fillId="0" borderId="33" xfId="2" applyNumberFormat="1" applyFont="1" applyFill="1" applyBorder="1" applyAlignment="1">
      <alignment horizontal="center" vertical="center" wrapText="1"/>
    </xf>
    <xf numFmtId="10" fontId="10" fillId="0" borderId="29" xfId="2" applyNumberFormat="1" applyFont="1" applyFill="1" applyBorder="1" applyAlignment="1">
      <alignment horizontal="center" vertical="center" wrapText="1"/>
    </xf>
    <xf numFmtId="10" fontId="10" fillId="0" borderId="42" xfId="2" applyNumberFormat="1" applyFont="1" applyFill="1" applyBorder="1" applyAlignment="1">
      <alignment horizontal="center" vertical="center" wrapText="1"/>
    </xf>
    <xf numFmtId="10" fontId="10" fillId="0" borderId="31" xfId="2" applyNumberFormat="1" applyFont="1" applyFill="1" applyBorder="1" applyAlignment="1">
      <alignment horizontal="center" vertical="center" wrapText="1"/>
    </xf>
    <xf numFmtId="10" fontId="10" fillId="0" borderId="37" xfId="2" applyNumberFormat="1" applyFont="1" applyFill="1" applyBorder="1" applyAlignment="1">
      <alignment horizontal="center" vertical="center" wrapText="1"/>
    </xf>
    <xf numFmtId="10" fontId="10" fillId="0" borderId="32" xfId="2" applyNumberFormat="1"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7" borderId="2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44"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0" borderId="27" xfId="0" applyFont="1" applyFill="1" applyBorder="1" applyAlignment="1">
      <alignment horizontal="center" vertical="center" wrapText="1"/>
    </xf>
    <xf numFmtId="10" fontId="10" fillId="0" borderId="34" xfId="2" applyNumberFormat="1" applyFont="1" applyFill="1" applyBorder="1" applyAlignment="1">
      <alignment horizontal="center" vertical="center" wrapText="1"/>
    </xf>
    <xf numFmtId="10" fontId="10" fillId="0" borderId="35" xfId="2" applyNumberFormat="1" applyFont="1" applyFill="1" applyBorder="1" applyAlignment="1">
      <alignment horizontal="center" vertical="center" wrapText="1"/>
    </xf>
    <xf numFmtId="10" fontId="10" fillId="0" borderId="36" xfId="2" applyNumberFormat="1" applyFont="1" applyFill="1" applyBorder="1" applyAlignment="1">
      <alignment horizontal="center" vertical="center" wrapText="1"/>
    </xf>
    <xf numFmtId="0" fontId="13" fillId="7" borderId="34" xfId="0" applyFont="1" applyFill="1" applyBorder="1" applyAlignment="1">
      <alignment horizontal="left" vertical="center" wrapText="1"/>
    </xf>
    <xf numFmtId="0" fontId="13" fillId="7" borderId="35" xfId="0" applyFont="1" applyFill="1" applyBorder="1" applyAlignment="1">
      <alignment horizontal="left" vertical="center" wrapText="1"/>
    </xf>
    <xf numFmtId="0" fontId="13" fillId="7" borderId="36" xfId="0" applyFont="1" applyFill="1" applyBorder="1" applyAlignment="1">
      <alignment horizontal="left" vertical="center" wrapText="1"/>
    </xf>
    <xf numFmtId="9" fontId="10" fillId="0" borderId="34" xfId="2" applyNumberFormat="1" applyFont="1" applyFill="1" applyBorder="1" applyAlignment="1">
      <alignment horizontal="center" vertical="center" wrapText="1"/>
    </xf>
    <xf numFmtId="9" fontId="10" fillId="0" borderId="36" xfId="2" applyNumberFormat="1" applyFont="1" applyFill="1" applyBorder="1" applyAlignment="1">
      <alignment horizontal="center" vertical="center" wrapText="1"/>
    </xf>
    <xf numFmtId="10" fontId="10" fillId="7" borderId="34" xfId="2" applyNumberFormat="1" applyFont="1" applyFill="1" applyBorder="1" applyAlignment="1">
      <alignment horizontal="center" vertical="center" wrapText="1"/>
    </xf>
    <xf numFmtId="10" fontId="10" fillId="7" borderId="35" xfId="2" applyNumberFormat="1" applyFont="1" applyFill="1" applyBorder="1" applyAlignment="1">
      <alignment horizontal="center" vertical="center" wrapText="1"/>
    </xf>
    <xf numFmtId="10" fontId="10" fillId="7" borderId="36" xfId="2" applyNumberFormat="1" applyFont="1" applyFill="1" applyBorder="1" applyAlignment="1">
      <alignment horizontal="center" vertical="center" wrapText="1"/>
    </xf>
    <xf numFmtId="0" fontId="8" fillId="7" borderId="53" xfId="0" applyFont="1" applyFill="1" applyBorder="1" applyAlignment="1">
      <alignment horizontal="left" vertical="center" wrapText="1"/>
    </xf>
    <xf numFmtId="0" fontId="8" fillId="7" borderId="54" xfId="0" applyFont="1" applyFill="1" applyBorder="1" applyAlignment="1">
      <alignment horizontal="left" vertical="center" wrapText="1"/>
    </xf>
    <xf numFmtId="0" fontId="8" fillId="7" borderId="55" xfId="0" applyFont="1" applyFill="1" applyBorder="1" applyAlignment="1">
      <alignment horizontal="left" vertical="center" wrapText="1"/>
    </xf>
    <xf numFmtId="0" fontId="5" fillId="7" borderId="53"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44" fontId="5" fillId="0" borderId="6" xfId="3" applyFont="1" applyBorder="1" applyAlignment="1">
      <alignment horizontal="center" vertical="center" wrapText="1"/>
    </xf>
    <xf numFmtId="44" fontId="5" fillId="0" borderId="8" xfId="3" applyFont="1" applyBorder="1" applyAlignment="1">
      <alignment horizontal="center" vertical="center" wrapText="1"/>
    </xf>
    <xf numFmtId="0" fontId="0" fillId="0" borderId="14" xfId="0" applyBorder="1" applyAlignment="1">
      <alignment horizontal="center" vertical="center" wrapText="1"/>
    </xf>
    <xf numFmtId="0" fontId="10" fillId="0" borderId="1" xfId="0" applyFont="1" applyBorder="1" applyAlignment="1">
      <alignment horizontal="center" vertical="center" wrapText="1"/>
    </xf>
    <xf numFmtId="9" fontId="11" fillId="6" borderId="14" xfId="2" applyFont="1" applyFill="1" applyBorder="1" applyAlignment="1">
      <alignment horizontal="center" vertical="center" wrapText="1"/>
    </xf>
    <xf numFmtId="9" fontId="11" fillId="6" borderId="0" xfId="2" applyFont="1" applyFill="1" applyBorder="1" applyAlignment="1">
      <alignment horizontal="center" vertical="center" wrapText="1"/>
    </xf>
    <xf numFmtId="9" fontId="11" fillId="6" borderId="16" xfId="2" applyFont="1" applyFill="1" applyBorder="1" applyAlignment="1">
      <alignment horizontal="center" vertical="center" wrapText="1"/>
    </xf>
    <xf numFmtId="9" fontId="11" fillId="6" borderId="13" xfId="2"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9" fontId="11" fillId="6" borderId="40" xfId="2" applyFont="1" applyFill="1" applyBorder="1" applyAlignment="1">
      <alignment horizontal="center" vertical="center" wrapText="1"/>
    </xf>
    <xf numFmtId="9" fontId="11" fillId="6" borderId="51" xfId="2" applyFont="1" applyFill="1" applyBorder="1" applyAlignment="1">
      <alignment horizontal="center" vertical="center" wrapText="1"/>
    </xf>
    <xf numFmtId="9" fontId="11" fillId="6" borderId="52" xfId="2" applyFont="1" applyFill="1" applyBorder="1" applyAlignment="1">
      <alignment horizontal="center" vertical="center" wrapText="1"/>
    </xf>
    <xf numFmtId="0" fontId="7" fillId="7" borderId="1"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4">
    <cellStyle name="Hipervínculo" xfId="1" builtinId="8"/>
    <cellStyle name="Moneda" xfId="3"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95250</xdr:rowOff>
    </xdr:from>
    <xdr:to>
      <xdr:col>1</xdr:col>
      <xdr:colOff>514350</xdr:colOff>
      <xdr:row>5</xdr:row>
      <xdr:rowOff>20864</xdr:rowOff>
    </xdr:to>
    <xdr:pic>
      <xdr:nvPicPr>
        <xdr:cNvPr id="4" name="Imagen 3">
          <a:extLst>
            <a:ext uri="{FF2B5EF4-FFF2-40B4-BE49-F238E27FC236}">
              <a16:creationId xmlns:a16="http://schemas.microsoft.com/office/drawing/2014/main" id="{54AD54C6-5066-4F06-9551-749EA13B1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95250"/>
          <a:ext cx="1143000" cy="1143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orena Rodríguez" id="{73E9022A-CCB5-4D6D-A34C-0349C8BCBFF3}" userId="6340f37621410613"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1-03-20T22:05:40.19" personId="{73E9022A-CCB5-4D6D-A34C-0349C8BCBFF3}" id="{8A92CAC2-27E2-4065-8FFC-52DF2848195C}">
    <text>Objetivos de Calidad</text>
  </threadedComment>
  <threadedComment ref="J10" dT="2021-03-20T22:06:02.36" personId="{73E9022A-CCB5-4D6D-A34C-0349C8BCBFF3}" id="{B9FA1ECB-DE6D-4E5D-953A-B21B3B647E77}">
    <text>Cantidad de documentos a entregar.</text>
  </threadedComment>
  <threadedComment ref="F93" dT="2021-03-24T16:42:49.81" personId="{73E9022A-CCB5-4D6D-A34C-0349C8BCBFF3}" id="{3B948EBC-7EB6-4D3F-8A59-785D6CFBF82D}">
    <text>Programados en el Plan Anual de Adquisiciones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fabian.araujo@icfe.gov.co" TargetMode="External"/><Relationship Id="rId13" Type="http://schemas.openxmlformats.org/officeDocument/2006/relationships/hyperlink" Target="mailto:jairzhino.barco@icfe.gov.co" TargetMode="External"/><Relationship Id="rId18" Type="http://schemas.openxmlformats.org/officeDocument/2006/relationships/hyperlink" Target="mailto:juan.cruz@icfe.gov.co" TargetMode="External"/><Relationship Id="rId3" Type="http://schemas.openxmlformats.org/officeDocument/2006/relationships/hyperlink" Target="mailto:planeacion@icfe.gov.co" TargetMode="External"/><Relationship Id="rId21" Type="http://schemas.openxmlformats.org/officeDocument/2006/relationships/printerSettings" Target="../printerSettings/printerSettings2.bin"/><Relationship Id="rId7" Type="http://schemas.openxmlformats.org/officeDocument/2006/relationships/hyperlink" Target="mailto:tesoreria@icfe.gov.co" TargetMode="External"/><Relationship Id="rId12" Type="http://schemas.openxmlformats.org/officeDocument/2006/relationships/hyperlink" Target="mailto:yajaira.lopez@icfe.gov.co" TargetMode="External"/><Relationship Id="rId17" Type="http://schemas.openxmlformats.org/officeDocument/2006/relationships/hyperlink" Target="mailto:viviendas@icfe.gov.co" TargetMode="External"/><Relationship Id="rId2" Type="http://schemas.openxmlformats.org/officeDocument/2006/relationships/hyperlink" Target="mailto:juridica@icfe.gov.co" TargetMode="External"/><Relationship Id="rId16" Type="http://schemas.openxmlformats.org/officeDocument/2006/relationships/hyperlink" Target="mailto:ubaldina.cabrera@icfe.gov.co" TargetMode="External"/><Relationship Id="rId20" Type="http://schemas.openxmlformats.org/officeDocument/2006/relationships/hyperlink" Target="mailto:erika.rodriguez@icfe.gov.co" TargetMode="External"/><Relationship Id="rId1" Type="http://schemas.openxmlformats.org/officeDocument/2006/relationships/hyperlink" Target="mailto:controlinterno@icfe.gov.co" TargetMode="External"/><Relationship Id="rId6" Type="http://schemas.openxmlformats.org/officeDocument/2006/relationships/hyperlink" Target="mailto:gledy.millan@icfe.gov.co" TargetMode="External"/><Relationship Id="rId11" Type="http://schemas.openxmlformats.org/officeDocument/2006/relationships/hyperlink" Target="mailto:fabio.chaparro@icfe.gov.co" TargetMode="External"/><Relationship Id="rId5" Type="http://schemas.openxmlformats.org/officeDocument/2006/relationships/hyperlink" Target="mailto:financiera@icfe.gov.co" TargetMode="External"/><Relationship Id="rId15" Type="http://schemas.openxmlformats.org/officeDocument/2006/relationships/hyperlink" Target="mailto:cristian.sanchez@icfe.gov.co" TargetMode="External"/><Relationship Id="rId10" Type="http://schemas.openxmlformats.org/officeDocument/2006/relationships/hyperlink" Target="mailto:mauricio.serpa@icfe.gov.co" TargetMode="External"/><Relationship Id="rId19" Type="http://schemas.openxmlformats.org/officeDocument/2006/relationships/hyperlink" Target="mailto:diego.lizarazo@icfe.gov.co" TargetMode="External"/><Relationship Id="rId4" Type="http://schemas.openxmlformats.org/officeDocument/2006/relationships/hyperlink" Target="mailto:gestionintegral@icfe.gov.co" TargetMode="External"/><Relationship Id="rId9" Type="http://schemas.openxmlformats.org/officeDocument/2006/relationships/hyperlink" Target="mailto:victor.buitrago@icfe.gov.co" TargetMode="External"/><Relationship Id="rId14" Type="http://schemas.openxmlformats.org/officeDocument/2006/relationships/hyperlink" Target="mailto:andres.martinez@icfe.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AA140"/>
  <sheetViews>
    <sheetView tabSelected="1" zoomScale="75" zoomScaleNormal="75" zoomScaleSheetLayoutView="30" workbookViewId="0">
      <selection activeCell="AA1" sqref="AA1:AA1048576"/>
    </sheetView>
  </sheetViews>
  <sheetFormatPr baseColWidth="10" defaultColWidth="11.42578125" defaultRowHeight="15" x14ac:dyDescent="0.25"/>
  <cols>
    <col min="1" max="1" width="20.7109375" style="5" customWidth="1"/>
    <col min="2" max="2" width="20.7109375" style="26" customWidth="1"/>
    <col min="3" max="3" width="20.7109375" style="5" hidden="1" customWidth="1"/>
    <col min="4" max="4" width="40.140625" style="26" customWidth="1"/>
    <col min="5" max="5" width="20.7109375" style="5" customWidth="1"/>
    <col min="6" max="6" width="28.7109375" style="5" customWidth="1"/>
    <col min="7" max="7" width="52.85546875" style="24" customWidth="1"/>
    <col min="8" max="8" width="25.7109375" style="17" customWidth="1"/>
    <col min="9" max="9" width="21.28515625" style="5" customWidth="1"/>
    <col min="10" max="10" width="18" style="8" customWidth="1"/>
    <col min="11" max="14" width="11" style="5" customWidth="1"/>
    <col min="15" max="15" width="15.7109375" style="5" customWidth="1"/>
    <col min="16" max="16" width="24.28515625" style="5" customWidth="1"/>
    <col min="17" max="19" width="15.7109375" style="23" customWidth="1"/>
    <col min="20" max="20" width="42.28515625" style="5" customWidth="1"/>
    <col min="21" max="21" width="23.28515625" style="89" customWidth="1"/>
    <col min="22" max="22" width="22.85546875" style="108" bestFit="1" customWidth="1"/>
    <col min="23" max="23" width="22" style="1" customWidth="1"/>
    <col min="24" max="24" width="18.42578125" style="1" customWidth="1"/>
    <col min="25" max="25" width="21.5703125" style="1" customWidth="1"/>
    <col min="26" max="26" width="19.28515625" style="1" customWidth="1"/>
    <col min="27" max="27" width="87.7109375" style="1" hidden="1" customWidth="1"/>
    <col min="28" max="16384" width="11.42578125" style="1"/>
  </cols>
  <sheetData>
    <row r="1" spans="1:26" s="18" customFormat="1" ht="20.25" x14ac:dyDescent="0.25">
      <c r="A1" s="142"/>
      <c r="B1" s="143"/>
      <c r="C1" s="148" t="s">
        <v>148</v>
      </c>
      <c r="D1" s="149"/>
      <c r="E1" s="149"/>
      <c r="F1" s="149"/>
      <c r="G1" s="149"/>
      <c r="H1" s="149"/>
      <c r="I1" s="149"/>
      <c r="J1" s="149"/>
      <c r="K1" s="149"/>
      <c r="L1" s="149"/>
      <c r="M1" s="149"/>
      <c r="N1" s="149"/>
      <c r="O1" s="150"/>
      <c r="P1" s="229" t="s">
        <v>155</v>
      </c>
      <c r="Q1" s="230"/>
      <c r="R1" s="230"/>
      <c r="S1" s="231"/>
      <c r="T1" s="224" t="s">
        <v>154</v>
      </c>
      <c r="U1" s="224"/>
      <c r="V1" s="224"/>
      <c r="W1" s="224"/>
      <c r="X1" s="224"/>
      <c r="Y1" s="224"/>
      <c r="Z1" s="224"/>
    </row>
    <row r="2" spans="1:26" s="18" customFormat="1" ht="20.25" x14ac:dyDescent="0.25">
      <c r="A2" s="144"/>
      <c r="B2" s="145"/>
      <c r="C2" s="148" t="s">
        <v>149</v>
      </c>
      <c r="D2" s="149"/>
      <c r="E2" s="149"/>
      <c r="F2" s="149"/>
      <c r="G2" s="149"/>
      <c r="H2" s="149"/>
      <c r="I2" s="149"/>
      <c r="J2" s="149"/>
      <c r="K2" s="149"/>
      <c r="L2" s="149"/>
      <c r="M2" s="149"/>
      <c r="N2" s="149"/>
      <c r="O2" s="150"/>
      <c r="P2" s="232"/>
      <c r="Q2" s="233"/>
      <c r="R2" s="233"/>
      <c r="S2" s="234"/>
      <c r="T2" s="224"/>
      <c r="U2" s="224"/>
      <c r="V2" s="224"/>
      <c r="W2" s="224"/>
      <c r="X2" s="224"/>
      <c r="Y2" s="224"/>
      <c r="Z2" s="224"/>
    </row>
    <row r="3" spans="1:26" s="18" customFormat="1" ht="20.25" x14ac:dyDescent="0.25">
      <c r="A3" s="144"/>
      <c r="B3" s="145"/>
      <c r="C3" s="148" t="s">
        <v>150</v>
      </c>
      <c r="D3" s="149"/>
      <c r="E3" s="149"/>
      <c r="F3" s="149"/>
      <c r="G3" s="149"/>
      <c r="H3" s="149"/>
      <c r="I3" s="149"/>
      <c r="J3" s="149"/>
      <c r="K3" s="149"/>
      <c r="L3" s="149"/>
      <c r="M3" s="149"/>
      <c r="N3" s="149"/>
      <c r="O3" s="150"/>
      <c r="P3" s="229" t="s">
        <v>156</v>
      </c>
      <c r="Q3" s="230"/>
      <c r="R3" s="230"/>
      <c r="S3" s="231"/>
      <c r="T3" s="224" t="s">
        <v>435</v>
      </c>
      <c r="U3" s="224"/>
      <c r="V3" s="224"/>
      <c r="W3" s="224"/>
      <c r="X3" s="224"/>
      <c r="Y3" s="224"/>
      <c r="Z3" s="224"/>
    </row>
    <row r="4" spans="1:26" s="18" customFormat="1" ht="15.75" customHeight="1" x14ac:dyDescent="0.25">
      <c r="A4" s="144"/>
      <c r="B4" s="145"/>
      <c r="C4" s="151" t="s">
        <v>151</v>
      </c>
      <c r="D4" s="152"/>
      <c r="E4" s="152"/>
      <c r="F4" s="152"/>
      <c r="G4" s="152"/>
      <c r="H4" s="152"/>
      <c r="I4" s="152"/>
      <c r="J4" s="152"/>
      <c r="K4" s="152"/>
      <c r="L4" s="152"/>
      <c r="M4" s="152"/>
      <c r="N4" s="152"/>
      <c r="O4" s="153"/>
      <c r="P4" s="232"/>
      <c r="Q4" s="233"/>
      <c r="R4" s="233"/>
      <c r="S4" s="234"/>
      <c r="T4" s="224"/>
      <c r="U4" s="224"/>
      <c r="V4" s="224"/>
      <c r="W4" s="224"/>
      <c r="X4" s="224"/>
      <c r="Y4" s="224"/>
      <c r="Z4" s="224"/>
    </row>
    <row r="5" spans="1:26" s="18" customFormat="1" ht="15.75" customHeight="1" x14ac:dyDescent="0.25">
      <c r="A5" s="144"/>
      <c r="B5" s="145"/>
      <c r="C5" s="154"/>
      <c r="D5" s="155"/>
      <c r="E5" s="155"/>
      <c r="F5" s="155"/>
      <c r="G5" s="155"/>
      <c r="H5" s="155"/>
      <c r="I5" s="155"/>
      <c r="J5" s="155"/>
      <c r="K5" s="155"/>
      <c r="L5" s="155"/>
      <c r="M5" s="155"/>
      <c r="N5" s="155"/>
      <c r="O5" s="156"/>
      <c r="P5" s="229" t="s">
        <v>157</v>
      </c>
      <c r="Q5" s="230"/>
      <c r="R5" s="230"/>
      <c r="S5" s="231"/>
      <c r="T5" s="224">
        <v>5</v>
      </c>
      <c r="U5" s="224"/>
      <c r="V5" s="224"/>
      <c r="W5" s="224"/>
      <c r="X5" s="224"/>
      <c r="Y5" s="224"/>
      <c r="Z5" s="224"/>
    </row>
    <row r="6" spans="1:26" s="18" customFormat="1" ht="15.75" customHeight="1" x14ac:dyDescent="0.25">
      <c r="A6" s="146"/>
      <c r="B6" s="147"/>
      <c r="C6" s="157"/>
      <c r="D6" s="158"/>
      <c r="E6" s="158"/>
      <c r="F6" s="158"/>
      <c r="G6" s="158"/>
      <c r="H6" s="158"/>
      <c r="I6" s="158"/>
      <c r="J6" s="158"/>
      <c r="K6" s="158"/>
      <c r="L6" s="158"/>
      <c r="M6" s="158"/>
      <c r="N6" s="158"/>
      <c r="O6" s="159"/>
      <c r="P6" s="232"/>
      <c r="Q6" s="233"/>
      <c r="R6" s="233"/>
      <c r="S6" s="234"/>
      <c r="T6" s="224"/>
      <c r="U6" s="224"/>
      <c r="V6" s="224"/>
      <c r="W6" s="224"/>
      <c r="X6" s="224"/>
      <c r="Y6" s="224"/>
      <c r="Z6" s="224"/>
    </row>
    <row r="7" spans="1:26" s="18" customFormat="1" ht="20.25" customHeight="1" x14ac:dyDescent="0.25">
      <c r="A7" s="136" t="s">
        <v>177</v>
      </c>
      <c r="B7" s="136"/>
      <c r="C7" s="136"/>
      <c r="D7" s="136"/>
      <c r="E7" s="136"/>
      <c r="F7" s="136"/>
      <c r="G7" s="136"/>
      <c r="H7" s="225" t="s">
        <v>178</v>
      </c>
      <c r="I7" s="226"/>
      <c r="J7" s="226"/>
      <c r="K7" s="226"/>
      <c r="L7" s="226"/>
      <c r="M7" s="226"/>
      <c r="N7" s="226"/>
      <c r="O7" s="226"/>
      <c r="P7" s="226"/>
      <c r="Q7" s="226"/>
      <c r="R7" s="226"/>
      <c r="S7" s="226"/>
      <c r="T7" s="226"/>
      <c r="U7" s="226"/>
      <c r="V7" s="226"/>
      <c r="W7" s="226"/>
      <c r="X7" s="226"/>
      <c r="Y7" s="226"/>
      <c r="Z7" s="226"/>
    </row>
    <row r="8" spans="1:26" s="18" customFormat="1" ht="20.25" customHeight="1" x14ac:dyDescent="0.25">
      <c r="A8" s="136"/>
      <c r="B8" s="136"/>
      <c r="C8" s="136"/>
      <c r="D8" s="136"/>
      <c r="E8" s="136"/>
      <c r="F8" s="136"/>
      <c r="G8" s="136"/>
      <c r="H8" s="225"/>
      <c r="I8" s="226"/>
      <c r="J8" s="226"/>
      <c r="K8" s="226"/>
      <c r="L8" s="226"/>
      <c r="M8" s="226"/>
      <c r="N8" s="226"/>
      <c r="O8" s="226"/>
      <c r="P8" s="226"/>
      <c r="Q8" s="226"/>
      <c r="R8" s="226"/>
      <c r="S8" s="226"/>
      <c r="T8" s="226"/>
      <c r="U8" s="226"/>
      <c r="V8" s="226"/>
      <c r="W8" s="226"/>
      <c r="X8" s="226"/>
      <c r="Y8" s="226"/>
      <c r="Z8" s="226"/>
    </row>
    <row r="9" spans="1:26" s="19" customFormat="1" ht="18" customHeight="1" x14ac:dyDescent="0.25">
      <c r="A9" s="136"/>
      <c r="B9" s="136"/>
      <c r="C9" s="136"/>
      <c r="D9" s="136"/>
      <c r="E9" s="136"/>
      <c r="F9" s="136"/>
      <c r="G9" s="136"/>
      <c r="H9" s="227"/>
      <c r="I9" s="228"/>
      <c r="J9" s="228"/>
      <c r="K9" s="228"/>
      <c r="L9" s="228"/>
      <c r="M9" s="228"/>
      <c r="N9" s="228"/>
      <c r="O9" s="228"/>
      <c r="P9" s="228"/>
      <c r="Q9" s="228"/>
      <c r="R9" s="228"/>
      <c r="S9" s="228"/>
      <c r="T9" s="228"/>
      <c r="U9" s="228"/>
      <c r="V9" s="228"/>
      <c r="W9" s="228"/>
      <c r="X9" s="228"/>
      <c r="Y9" s="228"/>
      <c r="Z9" s="228"/>
    </row>
    <row r="10" spans="1:26" s="19" customFormat="1" ht="18" customHeight="1" thickBot="1" x14ac:dyDescent="0.3">
      <c r="A10" s="93"/>
      <c r="B10" s="94"/>
      <c r="C10" s="94"/>
      <c r="D10" s="94"/>
      <c r="E10" s="94"/>
      <c r="F10" s="94"/>
      <c r="G10" s="94"/>
      <c r="H10" s="95"/>
      <c r="I10" s="95"/>
      <c r="J10" s="95"/>
      <c r="K10" s="95"/>
      <c r="L10" s="95"/>
      <c r="M10" s="95"/>
      <c r="N10" s="95"/>
      <c r="O10" s="95"/>
      <c r="P10" s="95"/>
      <c r="Q10" s="235" t="s">
        <v>428</v>
      </c>
      <c r="R10" s="236"/>
      <c r="S10" s="237"/>
      <c r="T10" s="97" t="s">
        <v>429</v>
      </c>
      <c r="U10" s="238" t="s">
        <v>434</v>
      </c>
      <c r="V10" s="238"/>
      <c r="W10" s="238"/>
      <c r="X10" s="238"/>
      <c r="Y10" s="238"/>
      <c r="Z10" s="238"/>
    </row>
    <row r="11" spans="1:26" s="7" customFormat="1" ht="63.75" thickBot="1" x14ac:dyDescent="0.3">
      <c r="A11" s="12" t="s">
        <v>72</v>
      </c>
      <c r="B11" s="13" t="s">
        <v>152</v>
      </c>
      <c r="C11" s="13" t="s">
        <v>81</v>
      </c>
      <c r="D11" s="13" t="s">
        <v>73</v>
      </c>
      <c r="E11" s="13" t="s">
        <v>74</v>
      </c>
      <c r="F11" s="13" t="s">
        <v>75</v>
      </c>
      <c r="G11" s="13" t="s">
        <v>76</v>
      </c>
      <c r="H11" s="13" t="s">
        <v>77</v>
      </c>
      <c r="I11" s="13" t="s">
        <v>78</v>
      </c>
      <c r="J11" s="13" t="s">
        <v>153</v>
      </c>
      <c r="K11" s="13" t="s">
        <v>144</v>
      </c>
      <c r="L11" s="13" t="s">
        <v>145</v>
      </c>
      <c r="M11" s="13" t="s">
        <v>146</v>
      </c>
      <c r="N11" s="13" t="s">
        <v>147</v>
      </c>
      <c r="O11" s="13" t="s">
        <v>79</v>
      </c>
      <c r="P11" s="13" t="s">
        <v>80</v>
      </c>
      <c r="Q11" s="13" t="s">
        <v>433</v>
      </c>
      <c r="R11" s="31" t="s">
        <v>431</v>
      </c>
      <c r="S11" s="31" t="s">
        <v>432</v>
      </c>
      <c r="T11" s="96" t="s">
        <v>430</v>
      </c>
      <c r="U11" s="102" t="s">
        <v>427</v>
      </c>
      <c r="V11" s="106" t="s">
        <v>422</v>
      </c>
      <c r="W11" s="102" t="s">
        <v>423</v>
      </c>
      <c r="X11" s="102" t="s">
        <v>424</v>
      </c>
      <c r="Y11" s="102" t="s">
        <v>425</v>
      </c>
      <c r="Z11" s="102" t="s">
        <v>426</v>
      </c>
    </row>
    <row r="12" spans="1:26" s="15" customFormat="1" ht="30" customHeight="1" x14ac:dyDescent="0.25">
      <c r="A12" s="135" t="s">
        <v>127</v>
      </c>
      <c r="B12" s="135" t="s">
        <v>118</v>
      </c>
      <c r="C12" s="137" t="s">
        <v>117</v>
      </c>
      <c r="D12" s="184" t="s">
        <v>84</v>
      </c>
      <c r="E12" s="193" t="s">
        <v>167</v>
      </c>
      <c r="F12" s="196" t="s">
        <v>82</v>
      </c>
      <c r="G12" s="63" t="s">
        <v>229</v>
      </c>
      <c r="H12" s="63" t="s">
        <v>230</v>
      </c>
      <c r="I12" s="64" t="s">
        <v>231</v>
      </c>
      <c r="J12" s="64">
        <v>2</v>
      </c>
      <c r="K12" s="64">
        <v>0</v>
      </c>
      <c r="L12" s="64">
        <v>1</v>
      </c>
      <c r="M12" s="64">
        <v>1</v>
      </c>
      <c r="N12" s="64">
        <v>0</v>
      </c>
      <c r="O12" s="65">
        <v>44652</v>
      </c>
      <c r="P12" s="66">
        <v>44834</v>
      </c>
      <c r="Q12" s="181">
        <v>7.0000000000000007E-2</v>
      </c>
      <c r="R12" s="181"/>
      <c r="S12" s="211"/>
      <c r="T12" s="206"/>
      <c r="U12" s="124" t="s">
        <v>444</v>
      </c>
      <c r="V12" s="127">
        <v>8142000000</v>
      </c>
      <c r="W12" s="130"/>
      <c r="X12" s="130"/>
      <c r="Y12" s="133"/>
      <c r="Z12" s="133"/>
    </row>
    <row r="13" spans="1:26" s="15" customFormat="1" ht="30" x14ac:dyDescent="0.25">
      <c r="A13" s="173"/>
      <c r="B13" s="173"/>
      <c r="C13" s="138"/>
      <c r="D13" s="185"/>
      <c r="E13" s="194"/>
      <c r="F13" s="197"/>
      <c r="G13" s="67" t="s">
        <v>232</v>
      </c>
      <c r="H13" s="67" t="s">
        <v>233</v>
      </c>
      <c r="I13" s="68" t="s">
        <v>231</v>
      </c>
      <c r="J13" s="68">
        <v>1</v>
      </c>
      <c r="K13" s="68">
        <v>0</v>
      </c>
      <c r="L13" s="68">
        <v>1</v>
      </c>
      <c r="M13" s="68">
        <v>0</v>
      </c>
      <c r="N13" s="68">
        <v>0</v>
      </c>
      <c r="O13" s="69">
        <v>44652</v>
      </c>
      <c r="P13" s="70">
        <v>44742</v>
      </c>
      <c r="Q13" s="182"/>
      <c r="R13" s="182"/>
      <c r="S13" s="212"/>
      <c r="T13" s="207"/>
      <c r="U13" s="125"/>
      <c r="V13" s="128"/>
      <c r="W13" s="131"/>
      <c r="X13" s="131"/>
      <c r="Y13" s="134"/>
      <c r="Z13" s="134"/>
    </row>
    <row r="14" spans="1:26" s="15" customFormat="1" ht="30" x14ac:dyDescent="0.25">
      <c r="A14" s="173"/>
      <c r="B14" s="173"/>
      <c r="C14" s="138"/>
      <c r="D14" s="185"/>
      <c r="E14" s="194"/>
      <c r="F14" s="197"/>
      <c r="G14" s="67" t="s">
        <v>234</v>
      </c>
      <c r="H14" s="67" t="s">
        <v>235</v>
      </c>
      <c r="I14" s="68" t="s">
        <v>231</v>
      </c>
      <c r="J14" s="68">
        <v>10</v>
      </c>
      <c r="K14" s="68">
        <v>1</v>
      </c>
      <c r="L14" s="68">
        <v>3</v>
      </c>
      <c r="M14" s="68">
        <v>3</v>
      </c>
      <c r="N14" s="68">
        <v>3</v>
      </c>
      <c r="O14" s="71">
        <v>44562</v>
      </c>
      <c r="P14" s="70">
        <v>44926</v>
      </c>
      <c r="Q14" s="182"/>
      <c r="R14" s="182"/>
      <c r="S14" s="212"/>
      <c r="T14" s="207"/>
      <c r="U14" s="125"/>
      <c r="V14" s="128"/>
      <c r="W14" s="131"/>
      <c r="X14" s="131"/>
      <c r="Y14" s="134"/>
      <c r="Z14" s="134"/>
    </row>
    <row r="15" spans="1:26" s="15" customFormat="1" ht="215.25" customHeight="1" thickBot="1" x14ac:dyDescent="0.3">
      <c r="A15" s="173"/>
      <c r="B15" s="173"/>
      <c r="C15" s="138"/>
      <c r="D15" s="186"/>
      <c r="E15" s="195"/>
      <c r="F15" s="73" t="s">
        <v>164</v>
      </c>
      <c r="G15" s="72" t="s">
        <v>236</v>
      </c>
      <c r="H15" s="72" t="s">
        <v>237</v>
      </c>
      <c r="I15" s="73" t="s">
        <v>238</v>
      </c>
      <c r="J15" s="73">
        <v>1</v>
      </c>
      <c r="K15" s="73">
        <v>0</v>
      </c>
      <c r="L15" s="73">
        <v>1</v>
      </c>
      <c r="M15" s="73">
        <v>0</v>
      </c>
      <c r="N15" s="73">
        <v>0</v>
      </c>
      <c r="O15" s="69">
        <v>44652</v>
      </c>
      <c r="P15" s="70">
        <v>44742</v>
      </c>
      <c r="Q15" s="183"/>
      <c r="R15" s="183"/>
      <c r="S15" s="212"/>
      <c r="T15" s="208"/>
      <c r="U15" s="126"/>
      <c r="V15" s="129"/>
      <c r="W15" s="132"/>
      <c r="X15" s="132"/>
      <c r="Y15" s="135"/>
      <c r="Z15" s="135"/>
    </row>
    <row r="16" spans="1:26" s="15" customFormat="1" ht="30" customHeight="1" x14ac:dyDescent="0.25">
      <c r="A16" s="173"/>
      <c r="B16" s="173" t="s">
        <v>119</v>
      </c>
      <c r="C16" s="138"/>
      <c r="D16" s="184" t="s">
        <v>85</v>
      </c>
      <c r="E16" s="193" t="s">
        <v>170</v>
      </c>
      <c r="F16" s="196" t="s">
        <v>83</v>
      </c>
      <c r="G16" s="67" t="s">
        <v>239</v>
      </c>
      <c r="H16" s="67" t="s">
        <v>230</v>
      </c>
      <c r="I16" s="68" t="s">
        <v>231</v>
      </c>
      <c r="J16" s="64">
        <v>5</v>
      </c>
      <c r="K16" s="64">
        <v>5</v>
      </c>
      <c r="L16" s="64">
        <v>0</v>
      </c>
      <c r="M16" s="64">
        <v>0</v>
      </c>
      <c r="N16" s="64">
        <v>0</v>
      </c>
      <c r="O16" s="65">
        <v>44562</v>
      </c>
      <c r="P16" s="66">
        <v>44651</v>
      </c>
      <c r="Q16" s="165">
        <v>7.0000000000000007E-2</v>
      </c>
      <c r="R16" s="181"/>
      <c r="S16" s="211"/>
      <c r="T16" s="214"/>
      <c r="U16" s="124" t="s">
        <v>445</v>
      </c>
      <c r="V16" s="127">
        <v>8635000000</v>
      </c>
      <c r="W16" s="133"/>
      <c r="X16" s="133"/>
      <c r="Y16" s="133"/>
      <c r="Z16" s="133"/>
    </row>
    <row r="17" spans="1:27" s="15" customFormat="1" ht="30" x14ac:dyDescent="0.25">
      <c r="A17" s="173"/>
      <c r="B17" s="173"/>
      <c r="C17" s="138"/>
      <c r="D17" s="185"/>
      <c r="E17" s="194"/>
      <c r="F17" s="197"/>
      <c r="G17" s="67" t="s">
        <v>232</v>
      </c>
      <c r="H17" s="67" t="s">
        <v>233</v>
      </c>
      <c r="I17" s="68" t="s">
        <v>231</v>
      </c>
      <c r="J17" s="68">
        <v>5</v>
      </c>
      <c r="K17" s="68">
        <v>0</v>
      </c>
      <c r="L17" s="68">
        <v>5</v>
      </c>
      <c r="M17" s="68">
        <v>0</v>
      </c>
      <c r="N17" s="68">
        <v>0</v>
      </c>
      <c r="O17" s="69">
        <v>44652</v>
      </c>
      <c r="P17" s="70">
        <v>44742</v>
      </c>
      <c r="Q17" s="179"/>
      <c r="R17" s="182"/>
      <c r="S17" s="212"/>
      <c r="T17" s="215"/>
      <c r="U17" s="125"/>
      <c r="V17" s="128"/>
      <c r="W17" s="134"/>
      <c r="X17" s="134"/>
      <c r="Y17" s="134"/>
      <c r="Z17" s="134"/>
    </row>
    <row r="18" spans="1:27" s="15" customFormat="1" ht="30" x14ac:dyDescent="0.25">
      <c r="A18" s="173"/>
      <c r="B18" s="173"/>
      <c r="C18" s="138"/>
      <c r="D18" s="185"/>
      <c r="E18" s="194"/>
      <c r="F18" s="197"/>
      <c r="G18" s="67" t="s">
        <v>234</v>
      </c>
      <c r="H18" s="67" t="s">
        <v>235</v>
      </c>
      <c r="I18" s="68" t="s">
        <v>231</v>
      </c>
      <c r="J18" s="68">
        <v>10</v>
      </c>
      <c r="K18" s="68">
        <v>0</v>
      </c>
      <c r="L18" s="68">
        <v>3</v>
      </c>
      <c r="M18" s="68">
        <v>3</v>
      </c>
      <c r="N18" s="68">
        <v>4</v>
      </c>
      <c r="O18" s="69">
        <v>44652</v>
      </c>
      <c r="P18" s="70">
        <v>44926</v>
      </c>
      <c r="Q18" s="179"/>
      <c r="R18" s="182"/>
      <c r="S18" s="212"/>
      <c r="T18" s="215"/>
      <c r="U18" s="125"/>
      <c r="V18" s="128"/>
      <c r="W18" s="134"/>
      <c r="X18" s="134"/>
      <c r="Y18" s="134"/>
      <c r="Z18" s="134"/>
    </row>
    <row r="19" spans="1:27" s="15" customFormat="1" ht="45" x14ac:dyDescent="0.25">
      <c r="A19" s="173"/>
      <c r="B19" s="173"/>
      <c r="C19" s="138"/>
      <c r="D19" s="185"/>
      <c r="E19" s="194"/>
      <c r="F19" s="198"/>
      <c r="G19" s="67" t="s">
        <v>240</v>
      </c>
      <c r="H19" s="67" t="s">
        <v>241</v>
      </c>
      <c r="I19" s="68" t="s">
        <v>231</v>
      </c>
      <c r="J19" s="68">
        <v>5</v>
      </c>
      <c r="K19" s="68">
        <v>0</v>
      </c>
      <c r="L19" s="68">
        <v>0</v>
      </c>
      <c r="M19" s="68">
        <v>0</v>
      </c>
      <c r="N19" s="68">
        <v>5</v>
      </c>
      <c r="O19" s="71">
        <v>44835</v>
      </c>
      <c r="P19" s="70">
        <v>44926</v>
      </c>
      <c r="Q19" s="179"/>
      <c r="R19" s="182"/>
      <c r="S19" s="212"/>
      <c r="T19" s="215"/>
      <c r="U19" s="125"/>
      <c r="V19" s="128"/>
      <c r="W19" s="134"/>
      <c r="X19" s="134"/>
      <c r="Y19" s="134"/>
      <c r="Z19" s="134"/>
    </row>
    <row r="20" spans="1:27" s="15" customFormat="1" ht="60.75" thickBot="1" x14ac:dyDescent="0.3">
      <c r="A20" s="173"/>
      <c r="B20" s="173"/>
      <c r="C20" s="138"/>
      <c r="D20" s="186"/>
      <c r="E20" s="195"/>
      <c r="F20" s="73" t="s">
        <v>164</v>
      </c>
      <c r="G20" s="72" t="s">
        <v>242</v>
      </c>
      <c r="H20" s="72" t="s">
        <v>243</v>
      </c>
      <c r="I20" s="73" t="s">
        <v>238</v>
      </c>
      <c r="J20" s="73">
        <v>5</v>
      </c>
      <c r="K20" s="73">
        <v>5</v>
      </c>
      <c r="L20" s="73">
        <v>0</v>
      </c>
      <c r="M20" s="73">
        <v>0</v>
      </c>
      <c r="N20" s="73">
        <v>0</v>
      </c>
      <c r="O20" s="78">
        <v>44562</v>
      </c>
      <c r="P20" s="79">
        <v>44651</v>
      </c>
      <c r="Q20" s="166"/>
      <c r="R20" s="183"/>
      <c r="S20" s="213"/>
      <c r="T20" s="216"/>
      <c r="U20" s="126"/>
      <c r="V20" s="129"/>
      <c r="W20" s="135"/>
      <c r="X20" s="135"/>
      <c r="Y20" s="135"/>
      <c r="Z20" s="135"/>
    </row>
    <row r="21" spans="1:27" s="15" customFormat="1" ht="409.5" x14ac:dyDescent="0.25">
      <c r="A21" s="173"/>
      <c r="B21" s="173"/>
      <c r="C21" s="138"/>
      <c r="D21" s="184" t="s">
        <v>90</v>
      </c>
      <c r="E21" s="193" t="s">
        <v>88</v>
      </c>
      <c r="F21" s="193" t="s">
        <v>86</v>
      </c>
      <c r="G21" s="20" t="s">
        <v>251</v>
      </c>
      <c r="H21" s="20" t="s">
        <v>252</v>
      </c>
      <c r="I21" s="68" t="s">
        <v>253</v>
      </c>
      <c r="J21" s="62">
        <v>4</v>
      </c>
      <c r="K21" s="62">
        <v>1</v>
      </c>
      <c r="L21" s="62">
        <v>1</v>
      </c>
      <c r="M21" s="62">
        <v>1</v>
      </c>
      <c r="N21" s="62">
        <v>1</v>
      </c>
      <c r="O21" s="14">
        <v>44562</v>
      </c>
      <c r="P21" s="14">
        <v>44926</v>
      </c>
      <c r="Q21" s="165">
        <v>0.03</v>
      </c>
      <c r="R21" s="181"/>
      <c r="S21" s="211"/>
      <c r="T21" s="217"/>
      <c r="U21" s="92" t="s">
        <v>455</v>
      </c>
      <c r="V21" s="109">
        <f>41000000+1158709+2356797433+27600000</f>
        <v>2426556142</v>
      </c>
      <c r="W21" s="105"/>
      <c r="X21" s="105"/>
      <c r="Y21" s="105"/>
      <c r="Z21" s="105"/>
      <c r="AA21" s="15" t="s">
        <v>456</v>
      </c>
    </row>
    <row r="22" spans="1:27" s="15" customFormat="1" ht="102.75" customHeight="1" x14ac:dyDescent="0.25">
      <c r="A22" s="173"/>
      <c r="B22" s="173"/>
      <c r="C22" s="138"/>
      <c r="D22" s="185"/>
      <c r="E22" s="194"/>
      <c r="F22" s="194"/>
      <c r="G22" s="20" t="s">
        <v>254</v>
      </c>
      <c r="H22" s="20" t="s">
        <v>255</v>
      </c>
      <c r="I22" s="68" t="s">
        <v>253</v>
      </c>
      <c r="J22" s="62">
        <v>4</v>
      </c>
      <c r="K22" s="62">
        <v>1</v>
      </c>
      <c r="L22" s="62">
        <v>1</v>
      </c>
      <c r="M22" s="62">
        <v>1</v>
      </c>
      <c r="N22" s="62">
        <v>1</v>
      </c>
      <c r="O22" s="14">
        <v>44562</v>
      </c>
      <c r="P22" s="14">
        <v>44926</v>
      </c>
      <c r="Q22" s="179"/>
      <c r="R22" s="182"/>
      <c r="S22" s="212"/>
      <c r="T22" s="218"/>
      <c r="U22" s="92" t="s">
        <v>449</v>
      </c>
      <c r="V22" s="107">
        <f>200000000+4596589377.35</f>
        <v>4796589377.3500004</v>
      </c>
      <c r="W22" s="105"/>
      <c r="X22" s="105"/>
      <c r="Y22" s="105"/>
      <c r="Z22" s="105"/>
      <c r="AA22" s="15" t="s">
        <v>446</v>
      </c>
    </row>
    <row r="23" spans="1:27" s="15" customFormat="1" ht="45.75" thickBot="1" x14ac:dyDescent="0.3">
      <c r="A23" s="173"/>
      <c r="B23" s="173"/>
      <c r="C23" s="138"/>
      <c r="D23" s="185"/>
      <c r="E23" s="194"/>
      <c r="F23" s="194"/>
      <c r="G23" s="20" t="s">
        <v>256</v>
      </c>
      <c r="H23" s="20" t="s">
        <v>257</v>
      </c>
      <c r="I23" s="68" t="s">
        <v>253</v>
      </c>
      <c r="J23" s="62">
        <v>4</v>
      </c>
      <c r="K23" s="62">
        <v>1</v>
      </c>
      <c r="L23" s="62">
        <v>1</v>
      </c>
      <c r="M23" s="62">
        <v>1</v>
      </c>
      <c r="N23" s="62">
        <v>1</v>
      </c>
      <c r="O23" s="14">
        <v>44562</v>
      </c>
      <c r="P23" s="14">
        <v>44926</v>
      </c>
      <c r="Q23" s="179"/>
      <c r="R23" s="182"/>
      <c r="S23" s="212"/>
      <c r="T23" s="218"/>
      <c r="U23" s="92" t="s">
        <v>447</v>
      </c>
      <c r="V23" s="107">
        <v>5000000</v>
      </c>
      <c r="W23" s="105"/>
      <c r="X23" s="105"/>
      <c r="Y23" s="105"/>
      <c r="Z23" s="105"/>
      <c r="AA23" s="15" t="s">
        <v>448</v>
      </c>
    </row>
    <row r="24" spans="1:27" s="15" customFormat="1" ht="180.75" thickBot="1" x14ac:dyDescent="0.3">
      <c r="A24" s="173"/>
      <c r="B24" s="25" t="s">
        <v>120</v>
      </c>
      <c r="C24" s="138"/>
      <c r="D24" s="38" t="s">
        <v>91</v>
      </c>
      <c r="E24" s="75" t="s">
        <v>89</v>
      </c>
      <c r="F24" s="75" t="s">
        <v>87</v>
      </c>
      <c r="G24" s="74" t="s">
        <v>244</v>
      </c>
      <c r="H24" s="74" t="s">
        <v>245</v>
      </c>
      <c r="I24" s="75" t="s">
        <v>231</v>
      </c>
      <c r="J24" s="75">
        <v>1</v>
      </c>
      <c r="K24" s="75">
        <v>0</v>
      </c>
      <c r="L24" s="75">
        <v>0</v>
      </c>
      <c r="M24" s="75">
        <v>0</v>
      </c>
      <c r="N24" s="75">
        <v>1</v>
      </c>
      <c r="O24" s="76">
        <v>44896</v>
      </c>
      <c r="P24" s="77">
        <v>44926</v>
      </c>
      <c r="Q24" s="47">
        <v>8.0000000000000002E-3</v>
      </c>
      <c r="R24" s="47"/>
      <c r="S24" s="55"/>
      <c r="T24" s="98"/>
      <c r="U24" s="92"/>
      <c r="V24" s="107"/>
      <c r="W24" s="105"/>
      <c r="X24" s="105"/>
      <c r="Y24" s="105"/>
      <c r="Z24" s="105"/>
    </row>
    <row r="25" spans="1:27" s="15" customFormat="1" ht="90.75" thickBot="1" x14ac:dyDescent="0.3">
      <c r="A25" s="173"/>
      <c r="B25" s="173" t="s">
        <v>121</v>
      </c>
      <c r="C25" s="138"/>
      <c r="D25" s="184" t="s">
        <v>94</v>
      </c>
      <c r="E25" s="193" t="s">
        <v>172</v>
      </c>
      <c r="F25" s="193" t="s">
        <v>171</v>
      </c>
      <c r="G25" s="35" t="s">
        <v>181</v>
      </c>
      <c r="H25" s="35" t="s">
        <v>182</v>
      </c>
      <c r="I25" s="39" t="s">
        <v>390</v>
      </c>
      <c r="J25" s="34">
        <v>4</v>
      </c>
      <c r="K25" s="34">
        <v>1</v>
      </c>
      <c r="L25" s="34">
        <v>1</v>
      </c>
      <c r="M25" s="34">
        <v>1</v>
      </c>
      <c r="N25" s="34">
        <v>1</v>
      </c>
      <c r="O25" s="36">
        <v>44564</v>
      </c>
      <c r="P25" s="48">
        <v>44926</v>
      </c>
      <c r="Q25" s="165">
        <v>1.4999999999999999E-2</v>
      </c>
      <c r="R25" s="181"/>
      <c r="S25" s="203"/>
      <c r="T25" s="162"/>
      <c r="U25" s="91"/>
      <c r="V25" s="107"/>
      <c r="W25" s="105"/>
      <c r="X25" s="110"/>
      <c r="Y25" s="105"/>
      <c r="Z25" s="105"/>
    </row>
    <row r="26" spans="1:27" s="15" customFormat="1" ht="45.75" thickBot="1" x14ac:dyDescent="0.3">
      <c r="A26" s="173"/>
      <c r="B26" s="173"/>
      <c r="C26" s="138"/>
      <c r="D26" s="186"/>
      <c r="E26" s="195"/>
      <c r="F26" s="195"/>
      <c r="G26" s="35" t="s">
        <v>298</v>
      </c>
      <c r="H26" s="35" t="s">
        <v>299</v>
      </c>
      <c r="I26" s="34" t="s">
        <v>20</v>
      </c>
      <c r="J26" s="34">
        <v>4</v>
      </c>
      <c r="K26" s="34">
        <v>1</v>
      </c>
      <c r="L26" s="34">
        <v>1</v>
      </c>
      <c r="M26" s="34">
        <v>1</v>
      </c>
      <c r="N26" s="34">
        <v>1</v>
      </c>
      <c r="O26" s="36">
        <v>44562</v>
      </c>
      <c r="P26" s="48">
        <v>44926</v>
      </c>
      <c r="Q26" s="166"/>
      <c r="R26" s="183"/>
      <c r="S26" s="205"/>
      <c r="T26" s="163"/>
      <c r="U26" s="91"/>
      <c r="V26" s="107"/>
      <c r="W26" s="105"/>
      <c r="X26" s="105"/>
      <c r="Y26" s="105"/>
      <c r="Z26" s="105"/>
    </row>
    <row r="27" spans="1:27" s="15" customFormat="1" ht="90" customHeight="1" thickBot="1" x14ac:dyDescent="0.3">
      <c r="A27" s="172" t="s">
        <v>128</v>
      </c>
      <c r="B27" s="133" t="s">
        <v>126</v>
      </c>
      <c r="C27" s="169" t="s">
        <v>122</v>
      </c>
      <c r="D27" s="38" t="s">
        <v>173</v>
      </c>
      <c r="E27" s="75" t="s">
        <v>93</v>
      </c>
      <c r="F27" s="75" t="s">
        <v>92</v>
      </c>
      <c r="G27" s="74" t="s">
        <v>417</v>
      </c>
      <c r="H27" s="40" t="s">
        <v>300</v>
      </c>
      <c r="I27" s="39" t="s">
        <v>301</v>
      </c>
      <c r="J27" s="39">
        <v>3</v>
      </c>
      <c r="K27" s="39">
        <v>0</v>
      </c>
      <c r="L27" s="39">
        <v>1</v>
      </c>
      <c r="M27" s="39">
        <v>1</v>
      </c>
      <c r="N27" s="39">
        <v>1</v>
      </c>
      <c r="O27" s="41">
        <v>44652</v>
      </c>
      <c r="P27" s="49">
        <v>44926</v>
      </c>
      <c r="Q27" s="47">
        <v>0.01</v>
      </c>
      <c r="R27" s="47"/>
      <c r="S27" s="46"/>
      <c r="T27" s="99"/>
      <c r="U27" s="91"/>
      <c r="V27" s="107"/>
      <c r="W27" s="105"/>
      <c r="X27" s="105"/>
      <c r="Y27" s="105"/>
      <c r="Z27" s="105"/>
    </row>
    <row r="28" spans="1:27" s="15" customFormat="1" ht="90" customHeight="1" thickBot="1" x14ac:dyDescent="0.3">
      <c r="A28" s="172"/>
      <c r="B28" s="134"/>
      <c r="C28" s="170"/>
      <c r="D28" s="38" t="s">
        <v>174</v>
      </c>
      <c r="E28" s="75" t="s">
        <v>93</v>
      </c>
      <c r="F28" s="75" t="s">
        <v>92</v>
      </c>
      <c r="G28" s="74" t="s">
        <v>302</v>
      </c>
      <c r="H28" s="74" t="s">
        <v>303</v>
      </c>
      <c r="I28" s="75" t="s">
        <v>436</v>
      </c>
      <c r="J28" s="75">
        <v>1</v>
      </c>
      <c r="K28" s="75">
        <v>0</v>
      </c>
      <c r="L28" s="75">
        <v>1</v>
      </c>
      <c r="M28" s="75">
        <v>0</v>
      </c>
      <c r="N28" s="75">
        <v>0</v>
      </c>
      <c r="O28" s="76">
        <v>44562</v>
      </c>
      <c r="P28" s="77">
        <v>44926</v>
      </c>
      <c r="Q28" s="104">
        <v>0.01</v>
      </c>
      <c r="R28" s="104"/>
      <c r="S28" s="55"/>
      <c r="T28" s="98"/>
      <c r="U28" s="91"/>
      <c r="V28" s="107"/>
      <c r="W28" s="105"/>
      <c r="X28" s="105"/>
      <c r="Y28" s="105"/>
      <c r="Z28" s="105"/>
    </row>
    <row r="29" spans="1:27" ht="75.75" thickBot="1" x14ac:dyDescent="0.3">
      <c r="A29" s="172"/>
      <c r="B29" s="134"/>
      <c r="C29" s="171"/>
      <c r="D29" s="38" t="s">
        <v>175</v>
      </c>
      <c r="E29" s="75" t="s">
        <v>93</v>
      </c>
      <c r="F29" s="75" t="s">
        <v>92</v>
      </c>
      <c r="G29" s="40" t="s">
        <v>304</v>
      </c>
      <c r="H29" s="40" t="s">
        <v>477</v>
      </c>
      <c r="I29" s="75" t="s">
        <v>301</v>
      </c>
      <c r="J29" s="39">
        <v>2</v>
      </c>
      <c r="K29" s="39">
        <v>1</v>
      </c>
      <c r="L29" s="39">
        <v>0</v>
      </c>
      <c r="M29" s="39">
        <v>1</v>
      </c>
      <c r="N29" s="39">
        <v>0</v>
      </c>
      <c r="O29" s="43">
        <v>44562</v>
      </c>
      <c r="P29" s="50">
        <v>44834</v>
      </c>
      <c r="Q29" s="47">
        <v>0.01</v>
      </c>
      <c r="R29" s="47"/>
      <c r="S29" s="46"/>
      <c r="T29" s="100"/>
      <c r="U29" s="90"/>
      <c r="V29" s="111"/>
      <c r="W29" s="112"/>
      <c r="X29" s="112"/>
      <c r="Y29" s="112"/>
      <c r="Z29" s="112"/>
    </row>
    <row r="30" spans="1:27" ht="45.75" customHeight="1" thickBot="1" x14ac:dyDescent="0.3">
      <c r="A30" s="172"/>
      <c r="B30" s="134"/>
      <c r="C30" s="190" t="s">
        <v>123</v>
      </c>
      <c r="D30" s="187" t="s">
        <v>176</v>
      </c>
      <c r="E30" s="196" t="s">
        <v>93</v>
      </c>
      <c r="F30" s="196" t="s">
        <v>92</v>
      </c>
      <c r="G30" s="123" t="s">
        <v>305</v>
      </c>
      <c r="H30" s="84" t="s">
        <v>306</v>
      </c>
      <c r="I30" s="85" t="s">
        <v>14</v>
      </c>
      <c r="J30" s="80">
        <v>4</v>
      </c>
      <c r="K30" s="80">
        <v>1</v>
      </c>
      <c r="L30" s="80">
        <v>1</v>
      </c>
      <c r="M30" s="80">
        <v>1</v>
      </c>
      <c r="N30" s="80">
        <v>1</v>
      </c>
      <c r="O30" s="86">
        <v>44562</v>
      </c>
      <c r="P30" s="87">
        <v>44926</v>
      </c>
      <c r="Q30" s="181">
        <v>0.02</v>
      </c>
      <c r="R30" s="82"/>
      <c r="S30" s="83"/>
      <c r="T30" s="101"/>
      <c r="U30" s="90"/>
      <c r="V30" s="111"/>
      <c r="W30" s="112"/>
      <c r="X30" s="112"/>
      <c r="Y30" s="112"/>
      <c r="Z30" s="112"/>
    </row>
    <row r="31" spans="1:27" ht="45" customHeight="1" x14ac:dyDescent="0.25">
      <c r="A31" s="172"/>
      <c r="B31" s="134"/>
      <c r="C31" s="191"/>
      <c r="D31" s="188"/>
      <c r="E31" s="197"/>
      <c r="F31" s="197"/>
      <c r="G31" s="67" t="s">
        <v>258</v>
      </c>
      <c r="H31" s="20" t="s">
        <v>259</v>
      </c>
      <c r="I31" s="68" t="s">
        <v>17</v>
      </c>
      <c r="J31" s="62">
        <v>2</v>
      </c>
      <c r="K31" s="62">
        <v>0</v>
      </c>
      <c r="L31" s="62">
        <v>1</v>
      </c>
      <c r="M31" s="62">
        <v>0</v>
      </c>
      <c r="N31" s="62">
        <v>1</v>
      </c>
      <c r="O31" s="9">
        <v>44652</v>
      </c>
      <c r="P31" s="9">
        <v>44926</v>
      </c>
      <c r="Q31" s="182"/>
      <c r="R31" s="181">
        <f>+Q30/4</f>
        <v>5.0000000000000001E-3</v>
      </c>
      <c r="S31" s="203">
        <f>+R31/8</f>
        <v>6.2500000000000001E-4</v>
      </c>
      <c r="T31" s="139"/>
      <c r="U31" s="90"/>
      <c r="V31" s="111"/>
      <c r="W31" s="112"/>
      <c r="X31" s="112"/>
      <c r="Y31" s="112"/>
      <c r="Z31" s="112"/>
    </row>
    <row r="32" spans="1:27" ht="60" x14ac:dyDescent="0.25">
      <c r="A32" s="172"/>
      <c r="B32" s="134"/>
      <c r="C32" s="191"/>
      <c r="D32" s="188"/>
      <c r="E32" s="197"/>
      <c r="F32" s="197"/>
      <c r="G32" s="67" t="s">
        <v>260</v>
      </c>
      <c r="H32" s="20" t="s">
        <v>259</v>
      </c>
      <c r="I32" s="68" t="s">
        <v>17</v>
      </c>
      <c r="J32" s="62">
        <v>2</v>
      </c>
      <c r="K32" s="62">
        <v>0</v>
      </c>
      <c r="L32" s="62">
        <v>1</v>
      </c>
      <c r="M32" s="62">
        <v>0</v>
      </c>
      <c r="N32" s="62">
        <v>1</v>
      </c>
      <c r="O32" s="9">
        <v>44652</v>
      </c>
      <c r="P32" s="9">
        <v>44926</v>
      </c>
      <c r="Q32" s="182"/>
      <c r="R32" s="182"/>
      <c r="S32" s="204"/>
      <c r="T32" s="140"/>
      <c r="U32" s="90"/>
      <c r="V32" s="111"/>
      <c r="W32" s="112"/>
      <c r="X32" s="112"/>
      <c r="Y32" s="112"/>
      <c r="Z32" s="112"/>
    </row>
    <row r="33" spans="1:27" ht="135.75" thickBot="1" x14ac:dyDescent="0.3">
      <c r="A33" s="172"/>
      <c r="B33" s="134"/>
      <c r="C33" s="192"/>
      <c r="D33" s="189"/>
      <c r="E33" s="199"/>
      <c r="F33" s="199"/>
      <c r="G33" s="72" t="s">
        <v>307</v>
      </c>
      <c r="H33" s="35" t="s">
        <v>308</v>
      </c>
      <c r="I33" s="73" t="s">
        <v>309</v>
      </c>
      <c r="J33" s="34">
        <v>1</v>
      </c>
      <c r="K33" s="34">
        <v>0</v>
      </c>
      <c r="L33" s="34">
        <v>1</v>
      </c>
      <c r="M33" s="34">
        <v>0</v>
      </c>
      <c r="N33" s="34">
        <v>0</v>
      </c>
      <c r="O33" s="45">
        <v>44652</v>
      </c>
      <c r="P33" s="53">
        <v>44742</v>
      </c>
      <c r="Q33" s="183"/>
      <c r="R33" s="183"/>
      <c r="S33" s="205"/>
      <c r="T33" s="141"/>
      <c r="U33" s="90"/>
      <c r="V33" s="111"/>
      <c r="W33" s="112"/>
      <c r="X33" s="112"/>
      <c r="Y33" s="112"/>
      <c r="Z33" s="112"/>
    </row>
    <row r="34" spans="1:27" ht="45" x14ac:dyDescent="0.25">
      <c r="A34" s="172"/>
      <c r="B34" s="134"/>
      <c r="C34" s="177" t="s">
        <v>124</v>
      </c>
      <c r="D34" s="184" t="s">
        <v>272</v>
      </c>
      <c r="E34" s="193" t="s">
        <v>96</v>
      </c>
      <c r="F34" s="193" t="s">
        <v>95</v>
      </c>
      <c r="G34" s="20" t="s">
        <v>261</v>
      </c>
      <c r="H34" s="20" t="s">
        <v>262</v>
      </c>
      <c r="I34" s="68" t="s">
        <v>17</v>
      </c>
      <c r="J34" s="62">
        <v>4</v>
      </c>
      <c r="K34" s="62">
        <v>1</v>
      </c>
      <c r="L34" s="62">
        <v>1</v>
      </c>
      <c r="M34" s="62">
        <v>1</v>
      </c>
      <c r="N34" s="62">
        <v>1</v>
      </c>
      <c r="O34" s="9">
        <v>44562</v>
      </c>
      <c r="P34" s="9">
        <v>44926</v>
      </c>
      <c r="Q34" s="165">
        <v>3.5000000000000003E-2</v>
      </c>
      <c r="R34" s="181"/>
      <c r="S34" s="203"/>
      <c r="T34" s="139"/>
      <c r="U34" s="90"/>
      <c r="V34" s="111"/>
      <c r="W34" s="112"/>
      <c r="X34" s="112"/>
      <c r="Y34" s="112"/>
      <c r="Z34" s="112"/>
    </row>
    <row r="35" spans="1:27" ht="45" x14ac:dyDescent="0.25">
      <c r="A35" s="172"/>
      <c r="B35" s="134"/>
      <c r="C35" s="177"/>
      <c r="D35" s="185"/>
      <c r="E35" s="194"/>
      <c r="F35" s="194"/>
      <c r="G35" s="20" t="s">
        <v>263</v>
      </c>
      <c r="H35" s="20" t="s">
        <v>264</v>
      </c>
      <c r="I35" s="68" t="s">
        <v>17</v>
      </c>
      <c r="J35" s="62">
        <v>2</v>
      </c>
      <c r="K35" s="62">
        <v>0</v>
      </c>
      <c r="L35" s="62">
        <v>1</v>
      </c>
      <c r="M35" s="62">
        <v>0</v>
      </c>
      <c r="N35" s="62">
        <v>1</v>
      </c>
      <c r="O35" s="9">
        <v>44652</v>
      </c>
      <c r="P35" s="9">
        <v>44926</v>
      </c>
      <c r="Q35" s="179"/>
      <c r="R35" s="182"/>
      <c r="S35" s="204"/>
      <c r="T35" s="140"/>
      <c r="U35" s="90"/>
      <c r="V35" s="111"/>
      <c r="W35" s="112"/>
      <c r="X35" s="112"/>
      <c r="Y35" s="112"/>
      <c r="Z35" s="112"/>
    </row>
    <row r="36" spans="1:27" ht="45.75" thickBot="1" x14ac:dyDescent="0.3">
      <c r="A36" s="172"/>
      <c r="B36" s="134"/>
      <c r="C36" s="177"/>
      <c r="D36" s="186"/>
      <c r="E36" s="195"/>
      <c r="F36" s="195"/>
      <c r="G36" s="35" t="s">
        <v>265</v>
      </c>
      <c r="H36" s="35" t="s">
        <v>266</v>
      </c>
      <c r="I36" s="115" t="s">
        <v>17</v>
      </c>
      <c r="J36" s="34">
        <v>4</v>
      </c>
      <c r="K36" s="34">
        <v>1</v>
      </c>
      <c r="L36" s="34">
        <v>1</v>
      </c>
      <c r="M36" s="34">
        <v>1</v>
      </c>
      <c r="N36" s="34">
        <v>1</v>
      </c>
      <c r="O36" s="45">
        <v>44562</v>
      </c>
      <c r="P36" s="117">
        <v>44926</v>
      </c>
      <c r="Q36" s="166"/>
      <c r="R36" s="183"/>
      <c r="S36" s="205"/>
      <c r="T36" s="141"/>
      <c r="U36" s="90"/>
      <c r="V36" s="111"/>
      <c r="W36" s="112"/>
      <c r="X36" s="112"/>
      <c r="Y36" s="112"/>
      <c r="Z36" s="112"/>
    </row>
    <row r="37" spans="1:27" ht="30" x14ac:dyDescent="0.25">
      <c r="A37" s="172"/>
      <c r="B37" s="134"/>
      <c r="C37" s="177" t="s">
        <v>125</v>
      </c>
      <c r="D37" s="184" t="s">
        <v>273</v>
      </c>
      <c r="E37" s="193" t="s">
        <v>93</v>
      </c>
      <c r="F37" s="193" t="s">
        <v>92</v>
      </c>
      <c r="G37" s="32" t="s">
        <v>267</v>
      </c>
      <c r="H37" s="32" t="s">
        <v>268</v>
      </c>
      <c r="I37" s="116" t="s">
        <v>17</v>
      </c>
      <c r="J37" s="113">
        <v>1</v>
      </c>
      <c r="K37" s="113">
        <v>0</v>
      </c>
      <c r="L37" s="113">
        <v>1</v>
      </c>
      <c r="M37" s="113">
        <v>0</v>
      </c>
      <c r="N37" s="113">
        <v>0</v>
      </c>
      <c r="O37" s="42">
        <v>44652</v>
      </c>
      <c r="P37" s="42">
        <v>44742</v>
      </c>
      <c r="Q37" s="165">
        <v>0.03</v>
      </c>
      <c r="R37" s="181"/>
      <c r="S37" s="203"/>
      <c r="T37" s="139"/>
      <c r="U37" s="90"/>
      <c r="V37" s="111"/>
      <c r="W37" s="112"/>
      <c r="X37" s="112"/>
      <c r="Y37" s="112"/>
      <c r="Z37" s="112"/>
    </row>
    <row r="38" spans="1:27" ht="30" x14ac:dyDescent="0.25">
      <c r="A38" s="172"/>
      <c r="B38" s="134"/>
      <c r="C38" s="177"/>
      <c r="D38" s="185"/>
      <c r="E38" s="194"/>
      <c r="F38" s="194"/>
      <c r="G38" s="20" t="s">
        <v>269</v>
      </c>
      <c r="H38" s="20" t="s">
        <v>270</v>
      </c>
      <c r="I38" s="68" t="s">
        <v>17</v>
      </c>
      <c r="J38" s="62">
        <v>1</v>
      </c>
      <c r="K38" s="62">
        <v>0</v>
      </c>
      <c r="L38" s="62">
        <v>1</v>
      </c>
      <c r="M38" s="62">
        <v>0</v>
      </c>
      <c r="N38" s="62">
        <v>0</v>
      </c>
      <c r="O38" s="9">
        <v>44652</v>
      </c>
      <c r="P38" s="9">
        <v>44742</v>
      </c>
      <c r="Q38" s="179"/>
      <c r="R38" s="182"/>
      <c r="S38" s="204"/>
      <c r="T38" s="140"/>
      <c r="U38" s="90"/>
      <c r="V38" s="111"/>
      <c r="W38" s="112"/>
      <c r="X38" s="112"/>
      <c r="Y38" s="112"/>
      <c r="Z38" s="112"/>
    </row>
    <row r="39" spans="1:27" ht="63" customHeight="1" thickBot="1" x14ac:dyDescent="0.3">
      <c r="A39" s="172"/>
      <c r="B39" s="135"/>
      <c r="C39" s="177"/>
      <c r="D39" s="186"/>
      <c r="E39" s="195"/>
      <c r="F39" s="195"/>
      <c r="G39" s="20" t="s">
        <v>271</v>
      </c>
      <c r="H39" s="20" t="s">
        <v>270</v>
      </c>
      <c r="I39" s="68" t="s">
        <v>17</v>
      </c>
      <c r="J39" s="62">
        <v>1</v>
      </c>
      <c r="K39" s="62">
        <v>0</v>
      </c>
      <c r="L39" s="62">
        <v>1</v>
      </c>
      <c r="M39" s="62">
        <v>0</v>
      </c>
      <c r="N39" s="62">
        <v>0</v>
      </c>
      <c r="O39" s="9">
        <v>44652</v>
      </c>
      <c r="P39" s="9">
        <v>44742</v>
      </c>
      <c r="Q39" s="166"/>
      <c r="R39" s="183"/>
      <c r="S39" s="205"/>
      <c r="T39" s="141"/>
      <c r="U39" s="90"/>
      <c r="V39" s="111"/>
      <c r="W39" s="112"/>
      <c r="X39" s="112"/>
      <c r="Y39" s="112"/>
      <c r="Z39" s="112"/>
    </row>
    <row r="40" spans="1:27" ht="30.75" thickBot="1" x14ac:dyDescent="0.3">
      <c r="A40" s="172" t="s">
        <v>133</v>
      </c>
      <c r="B40" s="133" t="s">
        <v>130</v>
      </c>
      <c r="C40" s="177" t="s">
        <v>162</v>
      </c>
      <c r="D40" s="184" t="s">
        <v>274</v>
      </c>
      <c r="E40" s="193" t="s">
        <v>93</v>
      </c>
      <c r="F40" s="193" t="s">
        <v>92</v>
      </c>
      <c r="G40" s="37" t="s">
        <v>183</v>
      </c>
      <c r="H40" s="37" t="s">
        <v>184</v>
      </c>
      <c r="I40" s="64" t="s">
        <v>421</v>
      </c>
      <c r="J40" s="33">
        <v>2</v>
      </c>
      <c r="K40" s="33">
        <v>1</v>
      </c>
      <c r="L40" s="33">
        <v>1</v>
      </c>
      <c r="M40" s="33">
        <v>0</v>
      </c>
      <c r="N40" s="33">
        <v>0</v>
      </c>
      <c r="O40" s="44">
        <v>44563</v>
      </c>
      <c r="P40" s="51">
        <v>44742</v>
      </c>
      <c r="Q40" s="165">
        <v>0.04</v>
      </c>
      <c r="R40" s="181"/>
      <c r="S40" s="203"/>
      <c r="T40" s="139"/>
      <c r="U40" s="90"/>
      <c r="V40" s="111"/>
      <c r="W40" s="112"/>
      <c r="X40" s="112"/>
      <c r="Y40" s="112"/>
      <c r="Z40" s="112"/>
    </row>
    <row r="41" spans="1:27" ht="45.75" thickBot="1" x14ac:dyDescent="0.3">
      <c r="A41" s="172"/>
      <c r="B41" s="134"/>
      <c r="C41" s="177"/>
      <c r="D41" s="185"/>
      <c r="E41" s="194"/>
      <c r="F41" s="194"/>
      <c r="G41" s="20" t="s">
        <v>185</v>
      </c>
      <c r="H41" s="20" t="s">
        <v>186</v>
      </c>
      <c r="I41" s="88" t="s">
        <v>421</v>
      </c>
      <c r="J41" s="57">
        <v>1</v>
      </c>
      <c r="K41" s="57">
        <v>0</v>
      </c>
      <c r="L41" s="57">
        <v>1</v>
      </c>
      <c r="M41" s="57">
        <v>0</v>
      </c>
      <c r="N41" s="57">
        <v>0</v>
      </c>
      <c r="O41" s="9">
        <v>44652</v>
      </c>
      <c r="P41" s="52">
        <v>44742</v>
      </c>
      <c r="Q41" s="179"/>
      <c r="R41" s="182"/>
      <c r="S41" s="204"/>
      <c r="T41" s="140"/>
      <c r="U41" s="90" t="s">
        <v>457</v>
      </c>
      <c r="V41" s="111">
        <f>38000000+7000000</f>
        <v>45000000</v>
      </c>
      <c r="W41" s="112"/>
      <c r="X41" s="112"/>
      <c r="Y41" s="112"/>
      <c r="Z41" s="112"/>
      <c r="AA41" s="1" t="s">
        <v>458</v>
      </c>
    </row>
    <row r="42" spans="1:27" ht="45.75" thickBot="1" x14ac:dyDescent="0.3">
      <c r="A42" s="172"/>
      <c r="B42" s="134"/>
      <c r="C42" s="177"/>
      <c r="D42" s="185"/>
      <c r="E42" s="194"/>
      <c r="F42" s="194"/>
      <c r="G42" s="20" t="s">
        <v>187</v>
      </c>
      <c r="H42" s="20" t="s">
        <v>188</v>
      </c>
      <c r="I42" s="88" t="s">
        <v>421</v>
      </c>
      <c r="J42" s="57">
        <v>2</v>
      </c>
      <c r="K42" s="57">
        <v>0</v>
      </c>
      <c r="L42" s="57">
        <v>1</v>
      </c>
      <c r="M42" s="57">
        <v>0</v>
      </c>
      <c r="N42" s="57">
        <v>1</v>
      </c>
      <c r="O42" s="9">
        <v>44652</v>
      </c>
      <c r="P42" s="52">
        <v>44926</v>
      </c>
      <c r="Q42" s="179"/>
      <c r="R42" s="182"/>
      <c r="S42" s="204"/>
      <c r="T42" s="140"/>
      <c r="U42" s="90"/>
      <c r="V42" s="111"/>
      <c r="W42" s="112"/>
      <c r="X42" s="112"/>
      <c r="Y42" s="112"/>
      <c r="Z42" s="112"/>
    </row>
    <row r="43" spans="1:27" ht="49.5" customHeight="1" thickBot="1" x14ac:dyDescent="0.3">
      <c r="A43" s="172"/>
      <c r="B43" s="134"/>
      <c r="C43" s="177"/>
      <c r="D43" s="185"/>
      <c r="E43" s="194"/>
      <c r="F43" s="194"/>
      <c r="G43" s="20" t="s">
        <v>189</v>
      </c>
      <c r="H43" s="20" t="s">
        <v>190</v>
      </c>
      <c r="I43" s="88" t="s">
        <v>421</v>
      </c>
      <c r="J43" s="57">
        <v>2</v>
      </c>
      <c r="K43" s="57">
        <v>0</v>
      </c>
      <c r="L43" s="57">
        <v>0</v>
      </c>
      <c r="M43" s="57">
        <v>1</v>
      </c>
      <c r="N43" s="57">
        <v>1</v>
      </c>
      <c r="O43" s="9">
        <v>44743</v>
      </c>
      <c r="P43" s="52">
        <v>44926</v>
      </c>
      <c r="Q43" s="179"/>
      <c r="R43" s="182"/>
      <c r="S43" s="204"/>
      <c r="T43" s="140"/>
      <c r="U43" s="90"/>
      <c r="V43" s="111"/>
      <c r="W43" s="112"/>
      <c r="X43" s="112"/>
      <c r="Y43" s="112"/>
      <c r="Z43" s="112"/>
    </row>
    <row r="44" spans="1:27" ht="30.75" thickBot="1" x14ac:dyDescent="0.3">
      <c r="A44" s="172"/>
      <c r="B44" s="134"/>
      <c r="C44" s="177"/>
      <c r="D44" s="185"/>
      <c r="E44" s="194"/>
      <c r="F44" s="194"/>
      <c r="G44" s="20" t="s">
        <v>191</v>
      </c>
      <c r="H44" s="20" t="s">
        <v>192</v>
      </c>
      <c r="I44" s="88" t="s">
        <v>421</v>
      </c>
      <c r="J44" s="57">
        <v>4</v>
      </c>
      <c r="K44" s="57">
        <v>1</v>
      </c>
      <c r="L44" s="57">
        <v>1</v>
      </c>
      <c r="M44" s="57">
        <v>1</v>
      </c>
      <c r="N44" s="57">
        <v>1</v>
      </c>
      <c r="O44" s="9">
        <v>44563</v>
      </c>
      <c r="P44" s="52">
        <v>44926</v>
      </c>
      <c r="Q44" s="179"/>
      <c r="R44" s="182"/>
      <c r="S44" s="204"/>
      <c r="T44" s="140"/>
      <c r="U44" s="90"/>
      <c r="V44" s="111"/>
      <c r="W44" s="112"/>
      <c r="X44" s="112"/>
      <c r="Y44" s="112"/>
      <c r="Z44" s="112"/>
    </row>
    <row r="45" spans="1:27" ht="60.75" thickBot="1" x14ac:dyDescent="0.3">
      <c r="A45" s="172"/>
      <c r="B45" s="134"/>
      <c r="C45" s="177"/>
      <c r="D45" s="185"/>
      <c r="E45" s="194"/>
      <c r="F45" s="194"/>
      <c r="G45" s="20" t="s">
        <v>193</v>
      </c>
      <c r="H45" s="20" t="s">
        <v>194</v>
      </c>
      <c r="I45" s="88" t="s">
        <v>421</v>
      </c>
      <c r="J45" s="57">
        <v>4</v>
      </c>
      <c r="K45" s="57">
        <v>1</v>
      </c>
      <c r="L45" s="57">
        <v>1</v>
      </c>
      <c r="M45" s="57">
        <v>1</v>
      </c>
      <c r="N45" s="57">
        <v>1</v>
      </c>
      <c r="O45" s="9">
        <v>44563</v>
      </c>
      <c r="P45" s="52">
        <v>44926</v>
      </c>
      <c r="Q45" s="179"/>
      <c r="R45" s="182"/>
      <c r="S45" s="204"/>
      <c r="T45" s="140"/>
      <c r="U45" s="90"/>
      <c r="V45" s="111"/>
      <c r="W45" s="112"/>
      <c r="X45" s="112"/>
      <c r="Y45" s="112"/>
      <c r="Z45" s="112"/>
    </row>
    <row r="46" spans="1:27" ht="45" x14ac:dyDescent="0.25">
      <c r="A46" s="172"/>
      <c r="B46" s="133" t="s">
        <v>131</v>
      </c>
      <c r="C46" s="169" t="s">
        <v>129</v>
      </c>
      <c r="D46" s="184" t="s">
        <v>275</v>
      </c>
      <c r="E46" s="193" t="s">
        <v>93</v>
      </c>
      <c r="F46" s="193" t="s">
        <v>92</v>
      </c>
      <c r="G46" s="118" t="s">
        <v>310</v>
      </c>
      <c r="H46" s="118" t="s">
        <v>311</v>
      </c>
      <c r="I46" s="114" t="s">
        <v>312</v>
      </c>
      <c r="J46" s="114">
        <v>4</v>
      </c>
      <c r="K46" s="114">
        <v>1</v>
      </c>
      <c r="L46" s="114">
        <v>1</v>
      </c>
      <c r="M46" s="114">
        <v>1</v>
      </c>
      <c r="N46" s="114">
        <v>1</v>
      </c>
      <c r="O46" s="65">
        <v>44562</v>
      </c>
      <c r="P46" s="66">
        <v>44926</v>
      </c>
      <c r="Q46" s="165">
        <v>9.06E-2</v>
      </c>
      <c r="R46" s="181"/>
      <c r="S46" s="181"/>
      <c r="T46" s="164"/>
      <c r="U46" s="90"/>
      <c r="V46" s="111"/>
      <c r="W46" s="112"/>
      <c r="X46" s="112"/>
      <c r="Y46" s="112"/>
      <c r="Z46" s="112"/>
    </row>
    <row r="47" spans="1:27" ht="45" customHeight="1" x14ac:dyDescent="0.25">
      <c r="A47" s="172"/>
      <c r="B47" s="134"/>
      <c r="C47" s="170"/>
      <c r="D47" s="202"/>
      <c r="E47" s="198"/>
      <c r="F47" s="198"/>
      <c r="G47" s="119" t="s">
        <v>313</v>
      </c>
      <c r="H47" s="119" t="s">
        <v>314</v>
      </c>
      <c r="I47" s="116" t="s">
        <v>301</v>
      </c>
      <c r="J47" s="116">
        <v>1</v>
      </c>
      <c r="K47" s="116">
        <v>0</v>
      </c>
      <c r="L47" s="116">
        <v>0</v>
      </c>
      <c r="M47" s="116">
        <v>0</v>
      </c>
      <c r="N47" s="116">
        <v>1</v>
      </c>
      <c r="O47" s="69">
        <v>44835</v>
      </c>
      <c r="P47" s="120">
        <v>44926</v>
      </c>
      <c r="Q47" s="178"/>
      <c r="R47" s="182"/>
      <c r="S47" s="182"/>
      <c r="T47" s="161"/>
      <c r="U47" s="90"/>
      <c r="V47" s="111"/>
      <c r="W47" s="112"/>
      <c r="X47" s="112"/>
      <c r="Y47" s="112"/>
      <c r="Z47" s="112"/>
    </row>
    <row r="48" spans="1:27" ht="45" customHeight="1" x14ac:dyDescent="0.25">
      <c r="A48" s="172"/>
      <c r="B48" s="134"/>
      <c r="C48" s="170"/>
      <c r="D48" s="202"/>
      <c r="E48" s="198"/>
      <c r="F48" s="198"/>
      <c r="G48" s="119" t="s">
        <v>315</v>
      </c>
      <c r="H48" s="119" t="s">
        <v>316</v>
      </c>
      <c r="I48" s="116" t="s">
        <v>317</v>
      </c>
      <c r="J48" s="116">
        <v>1</v>
      </c>
      <c r="K48" s="116">
        <v>0</v>
      </c>
      <c r="L48" s="116">
        <v>0</v>
      </c>
      <c r="M48" s="116">
        <v>0</v>
      </c>
      <c r="N48" s="116">
        <v>1</v>
      </c>
      <c r="O48" s="69">
        <v>44835</v>
      </c>
      <c r="P48" s="120">
        <v>44926</v>
      </c>
      <c r="Q48" s="178"/>
      <c r="R48" s="182"/>
      <c r="S48" s="182"/>
      <c r="T48" s="161"/>
      <c r="U48" s="90"/>
      <c r="V48" s="111"/>
      <c r="W48" s="112"/>
      <c r="X48" s="112"/>
      <c r="Y48" s="112"/>
      <c r="Z48" s="112"/>
    </row>
    <row r="49" spans="1:26" ht="45" customHeight="1" thickBot="1" x14ac:dyDescent="0.3">
      <c r="A49" s="172"/>
      <c r="B49" s="134"/>
      <c r="C49" s="170"/>
      <c r="D49" s="202"/>
      <c r="E49" s="198"/>
      <c r="F49" s="198"/>
      <c r="G49" s="119" t="s">
        <v>318</v>
      </c>
      <c r="H49" s="119" t="s">
        <v>319</v>
      </c>
      <c r="I49" s="116" t="s">
        <v>317</v>
      </c>
      <c r="J49" s="116">
        <v>1</v>
      </c>
      <c r="K49" s="116">
        <v>0</v>
      </c>
      <c r="L49" s="116">
        <v>0</v>
      </c>
      <c r="M49" s="116">
        <v>0</v>
      </c>
      <c r="N49" s="116">
        <v>1</v>
      </c>
      <c r="O49" s="69">
        <v>44835</v>
      </c>
      <c r="P49" s="120">
        <v>44926</v>
      </c>
      <c r="Q49" s="178"/>
      <c r="R49" s="182"/>
      <c r="S49" s="182"/>
      <c r="T49" s="161"/>
      <c r="U49" s="90"/>
      <c r="V49" s="111"/>
      <c r="W49" s="112"/>
      <c r="X49" s="112"/>
      <c r="Y49" s="112"/>
      <c r="Z49" s="112"/>
    </row>
    <row r="50" spans="1:26" ht="45" customHeight="1" thickBot="1" x14ac:dyDescent="0.3">
      <c r="A50" s="172"/>
      <c r="B50" s="134"/>
      <c r="C50" s="170"/>
      <c r="D50" s="202"/>
      <c r="E50" s="198"/>
      <c r="F50" s="198"/>
      <c r="G50" s="119" t="s">
        <v>320</v>
      </c>
      <c r="H50" s="119" t="s">
        <v>321</v>
      </c>
      <c r="I50" s="116" t="s">
        <v>301</v>
      </c>
      <c r="J50" s="116">
        <v>4</v>
      </c>
      <c r="K50" s="116">
        <v>1</v>
      </c>
      <c r="L50" s="116">
        <v>1</v>
      </c>
      <c r="M50" s="116">
        <v>1</v>
      </c>
      <c r="N50" s="116">
        <v>1</v>
      </c>
      <c r="O50" s="65">
        <v>44562</v>
      </c>
      <c r="P50" s="66">
        <v>44926</v>
      </c>
      <c r="Q50" s="178"/>
      <c r="R50" s="182"/>
      <c r="S50" s="182"/>
      <c r="T50" s="161"/>
      <c r="U50" s="90"/>
      <c r="V50" s="111"/>
      <c r="W50" s="112"/>
      <c r="X50" s="112"/>
      <c r="Y50" s="112"/>
      <c r="Z50" s="112"/>
    </row>
    <row r="51" spans="1:26" ht="45" customHeight="1" thickBot="1" x14ac:dyDescent="0.3">
      <c r="A51" s="172"/>
      <c r="B51" s="134"/>
      <c r="C51" s="170"/>
      <c r="D51" s="202"/>
      <c r="E51" s="198"/>
      <c r="F51" s="198"/>
      <c r="G51" s="119" t="s">
        <v>322</v>
      </c>
      <c r="H51" s="119" t="s">
        <v>321</v>
      </c>
      <c r="I51" s="116" t="s">
        <v>301</v>
      </c>
      <c r="J51" s="116">
        <v>4</v>
      </c>
      <c r="K51" s="116">
        <v>1</v>
      </c>
      <c r="L51" s="116">
        <v>1</v>
      </c>
      <c r="M51" s="116">
        <v>1</v>
      </c>
      <c r="N51" s="116">
        <v>1</v>
      </c>
      <c r="O51" s="65">
        <v>44562</v>
      </c>
      <c r="P51" s="66">
        <v>44926</v>
      </c>
      <c r="Q51" s="178"/>
      <c r="R51" s="182"/>
      <c r="S51" s="182"/>
      <c r="T51" s="161"/>
      <c r="U51" s="90"/>
      <c r="V51" s="111"/>
      <c r="W51" s="112"/>
      <c r="X51" s="112"/>
      <c r="Y51" s="112"/>
      <c r="Z51" s="112"/>
    </row>
    <row r="52" spans="1:26" ht="45" customHeight="1" thickBot="1" x14ac:dyDescent="0.3">
      <c r="A52" s="172"/>
      <c r="B52" s="134"/>
      <c r="C52" s="170"/>
      <c r="D52" s="202"/>
      <c r="E52" s="198"/>
      <c r="F52" s="198"/>
      <c r="G52" s="32" t="s">
        <v>323</v>
      </c>
      <c r="H52" s="32" t="s">
        <v>324</v>
      </c>
      <c r="I52" s="81" t="s">
        <v>312</v>
      </c>
      <c r="J52" s="81">
        <v>4</v>
      </c>
      <c r="K52" s="81">
        <v>1</v>
      </c>
      <c r="L52" s="81">
        <v>1</v>
      </c>
      <c r="M52" s="81">
        <v>1</v>
      </c>
      <c r="N52" s="81">
        <v>1</v>
      </c>
      <c r="O52" s="44">
        <v>44562</v>
      </c>
      <c r="P52" s="51">
        <v>44926</v>
      </c>
      <c r="Q52" s="178"/>
      <c r="R52" s="182"/>
      <c r="S52" s="182"/>
      <c r="T52" s="161"/>
      <c r="U52" s="90"/>
      <c r="V52" s="111"/>
      <c r="W52" s="112"/>
      <c r="X52" s="112"/>
      <c r="Y52" s="112"/>
      <c r="Z52" s="112"/>
    </row>
    <row r="53" spans="1:26" ht="45" customHeight="1" thickBot="1" x14ac:dyDescent="0.3">
      <c r="A53" s="172"/>
      <c r="B53" s="134"/>
      <c r="C53" s="170"/>
      <c r="D53" s="202"/>
      <c r="E53" s="198"/>
      <c r="F53" s="198"/>
      <c r="G53" s="32" t="s">
        <v>325</v>
      </c>
      <c r="H53" s="32" t="s">
        <v>326</v>
      </c>
      <c r="I53" s="81" t="s">
        <v>312</v>
      </c>
      <c r="J53" s="81">
        <v>4</v>
      </c>
      <c r="K53" s="81">
        <v>1</v>
      </c>
      <c r="L53" s="81">
        <v>1</v>
      </c>
      <c r="M53" s="81">
        <v>1</v>
      </c>
      <c r="N53" s="81">
        <v>1</v>
      </c>
      <c r="O53" s="44">
        <v>44562</v>
      </c>
      <c r="P53" s="51">
        <v>44926</v>
      </c>
      <c r="Q53" s="178"/>
      <c r="R53" s="182"/>
      <c r="S53" s="182"/>
      <c r="T53" s="161"/>
      <c r="U53" s="90"/>
      <c r="V53" s="111"/>
      <c r="W53" s="112"/>
      <c r="X53" s="112"/>
      <c r="Y53" s="112"/>
      <c r="Z53" s="112"/>
    </row>
    <row r="54" spans="1:26" ht="45" customHeight="1" thickBot="1" x14ac:dyDescent="0.3">
      <c r="A54" s="172"/>
      <c r="B54" s="134"/>
      <c r="C54" s="170"/>
      <c r="D54" s="202"/>
      <c r="E54" s="198"/>
      <c r="F54" s="198"/>
      <c r="G54" s="32" t="s">
        <v>327</v>
      </c>
      <c r="H54" s="32" t="s">
        <v>326</v>
      </c>
      <c r="I54" s="81" t="s">
        <v>312</v>
      </c>
      <c r="J54" s="81">
        <v>4</v>
      </c>
      <c r="K54" s="81">
        <v>1</v>
      </c>
      <c r="L54" s="81">
        <v>1</v>
      </c>
      <c r="M54" s="81">
        <v>1</v>
      </c>
      <c r="N54" s="81">
        <v>1</v>
      </c>
      <c r="O54" s="44">
        <v>44562</v>
      </c>
      <c r="P54" s="51">
        <v>44926</v>
      </c>
      <c r="Q54" s="178"/>
      <c r="R54" s="182"/>
      <c r="S54" s="182"/>
      <c r="T54" s="161"/>
      <c r="U54" s="90"/>
      <c r="V54" s="111"/>
      <c r="W54" s="112"/>
      <c r="X54" s="112"/>
      <c r="Y54" s="112"/>
      <c r="Z54" s="112"/>
    </row>
    <row r="55" spans="1:26" ht="30.75" thickBot="1" x14ac:dyDescent="0.3">
      <c r="A55" s="172"/>
      <c r="B55" s="134"/>
      <c r="C55" s="170"/>
      <c r="D55" s="185"/>
      <c r="E55" s="194"/>
      <c r="F55" s="194"/>
      <c r="G55" s="20" t="s">
        <v>328</v>
      </c>
      <c r="H55" s="20" t="s">
        <v>326</v>
      </c>
      <c r="I55" s="29" t="s">
        <v>312</v>
      </c>
      <c r="J55" s="29">
        <v>4</v>
      </c>
      <c r="K55" s="29">
        <v>1</v>
      </c>
      <c r="L55" s="29">
        <v>1</v>
      </c>
      <c r="M55" s="29">
        <v>1</v>
      </c>
      <c r="N55" s="29">
        <v>1</v>
      </c>
      <c r="O55" s="44">
        <v>44562</v>
      </c>
      <c r="P55" s="51">
        <v>44926</v>
      </c>
      <c r="Q55" s="179"/>
      <c r="R55" s="182"/>
      <c r="S55" s="182"/>
      <c r="T55" s="140"/>
      <c r="U55" s="90"/>
      <c r="V55" s="111"/>
      <c r="W55" s="112"/>
      <c r="X55" s="112"/>
      <c r="Y55" s="112"/>
      <c r="Z55" s="112"/>
    </row>
    <row r="56" spans="1:26" ht="30.75" thickBot="1" x14ac:dyDescent="0.3">
      <c r="A56" s="172"/>
      <c r="B56" s="134"/>
      <c r="C56" s="170"/>
      <c r="D56" s="185"/>
      <c r="E56" s="194"/>
      <c r="F56" s="194"/>
      <c r="G56" s="21" t="s">
        <v>329</v>
      </c>
      <c r="H56" s="21" t="s">
        <v>326</v>
      </c>
      <c r="I56" s="16" t="s">
        <v>312</v>
      </c>
      <c r="J56" s="29">
        <v>4</v>
      </c>
      <c r="K56" s="29">
        <v>1</v>
      </c>
      <c r="L56" s="29">
        <v>1</v>
      </c>
      <c r="M56" s="29">
        <v>1</v>
      </c>
      <c r="N56" s="29">
        <v>1</v>
      </c>
      <c r="O56" s="44">
        <v>44562</v>
      </c>
      <c r="P56" s="51">
        <v>44926</v>
      </c>
      <c r="Q56" s="179"/>
      <c r="R56" s="182"/>
      <c r="S56" s="182"/>
      <c r="T56" s="140"/>
      <c r="U56" s="90"/>
      <c r="V56" s="111"/>
      <c r="W56" s="112"/>
      <c r="X56" s="112"/>
      <c r="Y56" s="112"/>
      <c r="Z56" s="112"/>
    </row>
    <row r="57" spans="1:26" ht="45.75" thickBot="1" x14ac:dyDescent="0.3">
      <c r="A57" s="172"/>
      <c r="B57" s="134"/>
      <c r="C57" s="170"/>
      <c r="D57" s="185"/>
      <c r="E57" s="194"/>
      <c r="F57" s="194"/>
      <c r="G57" s="20" t="s">
        <v>330</v>
      </c>
      <c r="H57" s="20" t="s">
        <v>331</v>
      </c>
      <c r="I57" s="16" t="s">
        <v>312</v>
      </c>
      <c r="J57" s="29">
        <v>12</v>
      </c>
      <c r="K57" s="29">
        <v>3</v>
      </c>
      <c r="L57" s="29">
        <v>3</v>
      </c>
      <c r="M57" s="29">
        <v>3</v>
      </c>
      <c r="N57" s="29">
        <v>3</v>
      </c>
      <c r="O57" s="44">
        <v>44562</v>
      </c>
      <c r="P57" s="51">
        <v>44926</v>
      </c>
      <c r="Q57" s="179"/>
      <c r="R57" s="182"/>
      <c r="S57" s="182"/>
      <c r="T57" s="140"/>
      <c r="U57" s="90"/>
      <c r="V57" s="111"/>
      <c r="W57" s="112"/>
      <c r="X57" s="112"/>
      <c r="Y57" s="112"/>
      <c r="Z57" s="112"/>
    </row>
    <row r="58" spans="1:26" ht="45.75" thickBot="1" x14ac:dyDescent="0.3">
      <c r="A58" s="172"/>
      <c r="B58" s="134"/>
      <c r="C58" s="170"/>
      <c r="D58" s="185"/>
      <c r="E58" s="194"/>
      <c r="F58" s="194"/>
      <c r="G58" s="20" t="s">
        <v>332</v>
      </c>
      <c r="H58" s="20" t="s">
        <v>333</v>
      </c>
      <c r="I58" s="29" t="s">
        <v>317</v>
      </c>
      <c r="J58" s="29">
        <v>1</v>
      </c>
      <c r="K58" s="29">
        <v>0</v>
      </c>
      <c r="L58" s="29">
        <v>0</v>
      </c>
      <c r="M58" s="29">
        <v>0</v>
      </c>
      <c r="N58" s="29">
        <v>1</v>
      </c>
      <c r="O58" s="44">
        <v>44562</v>
      </c>
      <c r="P58" s="51">
        <v>44926</v>
      </c>
      <c r="Q58" s="179"/>
      <c r="R58" s="182"/>
      <c r="S58" s="183"/>
      <c r="T58" s="140"/>
      <c r="U58" s="90"/>
      <c r="V58" s="111"/>
      <c r="W58" s="112"/>
      <c r="X58" s="112"/>
      <c r="Y58" s="112"/>
      <c r="Z58" s="112"/>
    </row>
    <row r="59" spans="1:26" ht="75" x14ac:dyDescent="0.25">
      <c r="A59" s="172"/>
      <c r="B59" s="134"/>
      <c r="C59" s="170"/>
      <c r="D59" s="184" t="s">
        <v>276</v>
      </c>
      <c r="E59" s="193" t="s">
        <v>93</v>
      </c>
      <c r="F59" s="193" t="s">
        <v>92</v>
      </c>
      <c r="G59" s="37" t="s">
        <v>334</v>
      </c>
      <c r="H59" s="37" t="s">
        <v>335</v>
      </c>
      <c r="I59" s="33" t="s">
        <v>301</v>
      </c>
      <c r="J59" s="33">
        <v>1</v>
      </c>
      <c r="K59" s="33">
        <v>0</v>
      </c>
      <c r="L59" s="33">
        <v>1</v>
      </c>
      <c r="M59" s="33">
        <v>0</v>
      </c>
      <c r="N59" s="33">
        <v>0</v>
      </c>
      <c r="O59" s="44">
        <v>44652</v>
      </c>
      <c r="P59" s="51">
        <v>44742</v>
      </c>
      <c r="Q59" s="165">
        <v>0.04</v>
      </c>
      <c r="R59" s="181"/>
      <c r="S59" s="203"/>
      <c r="T59" s="139"/>
      <c r="U59" s="90"/>
      <c r="V59" s="111"/>
      <c r="W59" s="112"/>
      <c r="X59" s="112"/>
      <c r="Y59" s="112"/>
      <c r="Z59" s="112"/>
    </row>
    <row r="60" spans="1:26" ht="30.75" thickBot="1" x14ac:dyDescent="0.3">
      <c r="A60" s="172"/>
      <c r="B60" s="134"/>
      <c r="C60" s="170"/>
      <c r="D60" s="185"/>
      <c r="E60" s="194"/>
      <c r="F60" s="194"/>
      <c r="G60" s="20" t="s">
        <v>336</v>
      </c>
      <c r="H60" s="20" t="s">
        <v>337</v>
      </c>
      <c r="I60" s="29" t="s">
        <v>301</v>
      </c>
      <c r="J60" s="29">
        <v>1</v>
      </c>
      <c r="K60" s="29">
        <v>1</v>
      </c>
      <c r="L60" s="29">
        <v>0</v>
      </c>
      <c r="M60" s="29">
        <v>0</v>
      </c>
      <c r="N60" s="29">
        <v>0</v>
      </c>
      <c r="O60" s="9">
        <v>44562</v>
      </c>
      <c r="P60" s="52">
        <v>44650</v>
      </c>
      <c r="Q60" s="179"/>
      <c r="R60" s="182"/>
      <c r="S60" s="204"/>
      <c r="T60" s="140"/>
      <c r="U60" s="90"/>
      <c r="V60" s="111"/>
      <c r="W60" s="112"/>
      <c r="X60" s="112"/>
      <c r="Y60" s="112"/>
      <c r="Z60" s="112"/>
    </row>
    <row r="61" spans="1:26" ht="30" x14ac:dyDescent="0.25">
      <c r="A61" s="172"/>
      <c r="B61" s="134"/>
      <c r="C61" s="170"/>
      <c r="D61" s="185"/>
      <c r="E61" s="194"/>
      <c r="F61" s="194"/>
      <c r="G61" s="20" t="s">
        <v>338</v>
      </c>
      <c r="H61" s="20" t="s">
        <v>339</v>
      </c>
      <c r="I61" s="29" t="s">
        <v>301</v>
      </c>
      <c r="J61" s="29">
        <v>1</v>
      </c>
      <c r="K61" s="29">
        <v>0</v>
      </c>
      <c r="L61" s="29">
        <v>1</v>
      </c>
      <c r="M61" s="29">
        <v>0</v>
      </c>
      <c r="N61" s="29">
        <v>0</v>
      </c>
      <c r="O61" s="44">
        <v>44652</v>
      </c>
      <c r="P61" s="51">
        <v>44742</v>
      </c>
      <c r="Q61" s="179"/>
      <c r="R61" s="182"/>
      <c r="S61" s="204"/>
      <c r="T61" s="140"/>
      <c r="U61" s="90"/>
      <c r="V61" s="111"/>
      <c r="W61" s="112"/>
      <c r="X61" s="112"/>
      <c r="Y61" s="112"/>
      <c r="Z61" s="112"/>
    </row>
    <row r="62" spans="1:26" ht="30.75" thickBot="1" x14ac:dyDescent="0.3">
      <c r="A62" s="172"/>
      <c r="B62" s="134"/>
      <c r="C62" s="170"/>
      <c r="D62" s="185"/>
      <c r="E62" s="194"/>
      <c r="F62" s="194"/>
      <c r="G62" s="20" t="s">
        <v>340</v>
      </c>
      <c r="H62" s="20" t="s">
        <v>341</v>
      </c>
      <c r="I62" s="29" t="s">
        <v>301</v>
      </c>
      <c r="J62" s="29">
        <v>4</v>
      </c>
      <c r="K62" s="29">
        <v>1</v>
      </c>
      <c r="L62" s="29">
        <v>1</v>
      </c>
      <c r="M62" s="29">
        <v>1</v>
      </c>
      <c r="N62" s="29">
        <v>1</v>
      </c>
      <c r="O62" s="9">
        <v>44562</v>
      </c>
      <c r="P62" s="52">
        <v>44926</v>
      </c>
      <c r="Q62" s="179"/>
      <c r="R62" s="182"/>
      <c r="S62" s="204"/>
      <c r="T62" s="140"/>
      <c r="U62" s="90"/>
      <c r="V62" s="111"/>
      <c r="W62" s="112"/>
      <c r="X62" s="112"/>
      <c r="Y62" s="112"/>
      <c r="Z62" s="112"/>
    </row>
    <row r="63" spans="1:26" ht="45" x14ac:dyDescent="0.25">
      <c r="A63" s="172"/>
      <c r="B63" s="134"/>
      <c r="C63" s="177" t="s">
        <v>158</v>
      </c>
      <c r="D63" s="184" t="s">
        <v>277</v>
      </c>
      <c r="E63" s="193" t="s">
        <v>93</v>
      </c>
      <c r="F63" s="193" t="s">
        <v>92</v>
      </c>
      <c r="G63" s="118" t="s">
        <v>343</v>
      </c>
      <c r="H63" s="37" t="s">
        <v>344</v>
      </c>
      <c r="I63" s="33" t="s">
        <v>301</v>
      </c>
      <c r="J63" s="33">
        <v>1</v>
      </c>
      <c r="K63" s="33">
        <v>0</v>
      </c>
      <c r="L63" s="33">
        <v>1</v>
      </c>
      <c r="M63" s="33">
        <v>0</v>
      </c>
      <c r="N63" s="33">
        <v>0</v>
      </c>
      <c r="O63" s="44">
        <v>44652</v>
      </c>
      <c r="P63" s="51">
        <v>44742</v>
      </c>
      <c r="Q63" s="165">
        <v>3.7999999999999999E-2</v>
      </c>
      <c r="R63" s="181"/>
      <c r="S63" s="203"/>
      <c r="T63" s="139"/>
      <c r="U63" s="90"/>
      <c r="V63" s="111"/>
      <c r="W63" s="112"/>
      <c r="X63" s="112"/>
      <c r="Y63" s="112"/>
      <c r="Z63" s="112"/>
    </row>
    <row r="64" spans="1:26" ht="30" x14ac:dyDescent="0.25">
      <c r="A64" s="172"/>
      <c r="B64" s="134"/>
      <c r="C64" s="177"/>
      <c r="D64" s="185"/>
      <c r="E64" s="194"/>
      <c r="F64" s="194"/>
      <c r="G64" s="67" t="s">
        <v>418</v>
      </c>
      <c r="H64" s="20" t="s">
        <v>345</v>
      </c>
      <c r="I64" s="29" t="s">
        <v>301</v>
      </c>
      <c r="J64" s="29">
        <v>1</v>
      </c>
      <c r="K64" s="29">
        <v>1</v>
      </c>
      <c r="L64" s="29">
        <v>0</v>
      </c>
      <c r="M64" s="29">
        <v>0</v>
      </c>
      <c r="N64" s="29">
        <v>0</v>
      </c>
      <c r="O64" s="9">
        <v>44652</v>
      </c>
      <c r="P64" s="52">
        <v>44742</v>
      </c>
      <c r="Q64" s="179"/>
      <c r="R64" s="182"/>
      <c r="S64" s="204"/>
      <c r="T64" s="140"/>
      <c r="U64" s="90"/>
      <c r="V64" s="111"/>
      <c r="W64" s="112"/>
      <c r="X64" s="112"/>
      <c r="Y64" s="112"/>
      <c r="Z64" s="112"/>
    </row>
    <row r="65" spans="1:27" ht="60" x14ac:dyDescent="0.25">
      <c r="A65" s="172"/>
      <c r="B65" s="134"/>
      <c r="C65" s="177"/>
      <c r="D65" s="185"/>
      <c r="E65" s="194"/>
      <c r="F65" s="194"/>
      <c r="G65" s="67" t="s">
        <v>346</v>
      </c>
      <c r="H65" s="20" t="s">
        <v>347</v>
      </c>
      <c r="I65" s="29" t="s">
        <v>301</v>
      </c>
      <c r="J65" s="29">
        <v>4</v>
      </c>
      <c r="K65" s="29">
        <v>1</v>
      </c>
      <c r="L65" s="29">
        <v>1</v>
      </c>
      <c r="M65" s="29">
        <v>1</v>
      </c>
      <c r="N65" s="29">
        <v>1</v>
      </c>
      <c r="O65" s="9">
        <v>44562</v>
      </c>
      <c r="P65" s="52">
        <v>44926</v>
      </c>
      <c r="Q65" s="179"/>
      <c r="R65" s="182"/>
      <c r="S65" s="204"/>
      <c r="T65" s="140"/>
      <c r="U65" s="90"/>
      <c r="V65" s="111"/>
      <c r="W65" s="112"/>
      <c r="X65" s="112"/>
      <c r="Y65" s="112"/>
      <c r="Z65" s="112"/>
    </row>
    <row r="66" spans="1:27" ht="30" x14ac:dyDescent="0.25">
      <c r="A66" s="172"/>
      <c r="B66" s="134"/>
      <c r="C66" s="177"/>
      <c r="D66" s="185"/>
      <c r="E66" s="194"/>
      <c r="F66" s="194"/>
      <c r="G66" s="67" t="s">
        <v>348</v>
      </c>
      <c r="H66" s="20" t="s">
        <v>349</v>
      </c>
      <c r="I66" s="29" t="s">
        <v>301</v>
      </c>
      <c r="J66" s="29">
        <v>4</v>
      </c>
      <c r="K66" s="29">
        <v>1</v>
      </c>
      <c r="L66" s="29">
        <v>1</v>
      </c>
      <c r="M66" s="29">
        <v>1</v>
      </c>
      <c r="N66" s="29">
        <v>1</v>
      </c>
      <c r="O66" s="9">
        <v>44562</v>
      </c>
      <c r="P66" s="52">
        <v>44926</v>
      </c>
      <c r="Q66" s="179"/>
      <c r="R66" s="182"/>
      <c r="S66" s="204"/>
      <c r="T66" s="140"/>
      <c r="U66" s="90"/>
      <c r="V66" s="111"/>
      <c r="W66" s="112"/>
      <c r="X66" s="112"/>
      <c r="Y66" s="112"/>
      <c r="Z66" s="112"/>
    </row>
    <row r="67" spans="1:27" ht="45.75" thickBot="1" x14ac:dyDescent="0.3">
      <c r="A67" s="172"/>
      <c r="B67" s="135"/>
      <c r="C67" s="177"/>
      <c r="D67" s="186"/>
      <c r="E67" s="195"/>
      <c r="F67" s="195"/>
      <c r="G67" s="72" t="s">
        <v>419</v>
      </c>
      <c r="H67" s="35" t="s">
        <v>350</v>
      </c>
      <c r="I67" s="34" t="s">
        <v>301</v>
      </c>
      <c r="J67" s="34">
        <v>4</v>
      </c>
      <c r="K67" s="34">
        <v>1</v>
      </c>
      <c r="L67" s="34">
        <v>1</v>
      </c>
      <c r="M67" s="34">
        <v>1</v>
      </c>
      <c r="N67" s="34">
        <v>1</v>
      </c>
      <c r="O67" s="45">
        <v>44562</v>
      </c>
      <c r="P67" s="53">
        <v>44926</v>
      </c>
      <c r="Q67" s="166"/>
      <c r="R67" s="183"/>
      <c r="S67" s="205"/>
      <c r="T67" s="141"/>
      <c r="U67" s="90"/>
      <c r="V67" s="111"/>
      <c r="W67" s="112"/>
      <c r="X67" s="112"/>
      <c r="Y67" s="112"/>
      <c r="Z67" s="112"/>
    </row>
    <row r="68" spans="1:27" ht="45" x14ac:dyDescent="0.25">
      <c r="A68" s="172"/>
      <c r="B68" s="133" t="s">
        <v>132</v>
      </c>
      <c r="C68" s="177" t="s">
        <v>159</v>
      </c>
      <c r="D68" s="184" t="s">
        <v>278</v>
      </c>
      <c r="E68" s="193" t="s">
        <v>93</v>
      </c>
      <c r="F68" s="193" t="s">
        <v>92</v>
      </c>
      <c r="G68" s="118" t="s">
        <v>351</v>
      </c>
      <c r="H68" s="37" t="s">
        <v>230</v>
      </c>
      <c r="I68" s="33" t="s">
        <v>14</v>
      </c>
      <c r="J68" s="33">
        <v>1</v>
      </c>
      <c r="K68" s="33">
        <v>1</v>
      </c>
      <c r="L68" s="33">
        <v>0</v>
      </c>
      <c r="M68" s="33">
        <v>0</v>
      </c>
      <c r="N68" s="33">
        <v>0</v>
      </c>
      <c r="O68" s="44">
        <v>44562</v>
      </c>
      <c r="P68" s="51">
        <v>44650</v>
      </c>
      <c r="Q68" s="165">
        <v>0.04</v>
      </c>
      <c r="R68" s="181"/>
      <c r="S68" s="203"/>
      <c r="T68" s="139"/>
      <c r="U68" s="90" t="s">
        <v>460</v>
      </c>
      <c r="V68" s="111">
        <v>19800000</v>
      </c>
      <c r="W68" s="112"/>
      <c r="X68" s="112"/>
      <c r="Y68" s="112"/>
      <c r="Z68" s="112"/>
      <c r="AA68" s="1" t="s">
        <v>470</v>
      </c>
    </row>
    <row r="69" spans="1:27" ht="74.25" customHeight="1" x14ac:dyDescent="0.25">
      <c r="A69" s="172"/>
      <c r="B69" s="134"/>
      <c r="C69" s="177"/>
      <c r="D69" s="185"/>
      <c r="E69" s="194"/>
      <c r="F69" s="194"/>
      <c r="G69" s="67" t="s">
        <v>352</v>
      </c>
      <c r="H69" s="20" t="s">
        <v>353</v>
      </c>
      <c r="I69" s="29" t="s">
        <v>14</v>
      </c>
      <c r="J69" s="29">
        <v>1</v>
      </c>
      <c r="K69" s="29">
        <v>0</v>
      </c>
      <c r="L69" s="29">
        <v>1</v>
      </c>
      <c r="M69" s="29">
        <v>0</v>
      </c>
      <c r="N69" s="29">
        <v>0</v>
      </c>
      <c r="O69" s="9">
        <v>44652</v>
      </c>
      <c r="P69" s="52">
        <v>44742</v>
      </c>
      <c r="Q69" s="179"/>
      <c r="R69" s="182"/>
      <c r="S69" s="204"/>
      <c r="T69" s="140"/>
      <c r="U69" s="90" t="s">
        <v>459</v>
      </c>
      <c r="V69" s="111">
        <v>32130000</v>
      </c>
      <c r="W69" s="112"/>
      <c r="X69" s="112"/>
      <c r="Y69" s="112"/>
      <c r="Z69" s="112"/>
      <c r="AA69" s="1" t="s">
        <v>472</v>
      </c>
    </row>
    <row r="70" spans="1:27" ht="45" x14ac:dyDescent="0.25">
      <c r="A70" s="172"/>
      <c r="B70" s="134"/>
      <c r="C70" s="177"/>
      <c r="D70" s="185"/>
      <c r="E70" s="194"/>
      <c r="F70" s="194"/>
      <c r="G70" s="67" t="s">
        <v>354</v>
      </c>
      <c r="H70" s="20" t="s">
        <v>230</v>
      </c>
      <c r="I70" s="29" t="s">
        <v>14</v>
      </c>
      <c r="J70" s="29">
        <v>1</v>
      </c>
      <c r="K70" s="29">
        <v>0</v>
      </c>
      <c r="L70" s="29">
        <v>1</v>
      </c>
      <c r="M70" s="29">
        <v>0</v>
      </c>
      <c r="N70" s="29">
        <v>0</v>
      </c>
      <c r="O70" s="9">
        <v>44652</v>
      </c>
      <c r="P70" s="52">
        <v>44742</v>
      </c>
      <c r="Q70" s="179"/>
      <c r="R70" s="182"/>
      <c r="S70" s="204"/>
      <c r="T70" s="140"/>
      <c r="U70" s="90" t="s">
        <v>459</v>
      </c>
      <c r="V70" s="111">
        <v>26250000</v>
      </c>
      <c r="W70" s="112"/>
      <c r="X70" s="112"/>
      <c r="Y70" s="112"/>
      <c r="Z70" s="112"/>
      <c r="AA70" s="1" t="s">
        <v>471</v>
      </c>
    </row>
    <row r="71" spans="1:27" ht="60" x14ac:dyDescent="0.25">
      <c r="A71" s="172"/>
      <c r="B71" s="134"/>
      <c r="C71" s="177"/>
      <c r="D71" s="185"/>
      <c r="E71" s="194"/>
      <c r="F71" s="194"/>
      <c r="G71" s="67" t="s">
        <v>355</v>
      </c>
      <c r="H71" s="20" t="s">
        <v>230</v>
      </c>
      <c r="I71" s="29" t="s">
        <v>14</v>
      </c>
      <c r="J71" s="29">
        <v>1</v>
      </c>
      <c r="K71" s="29">
        <v>0</v>
      </c>
      <c r="L71" s="29">
        <v>0</v>
      </c>
      <c r="M71" s="29">
        <v>1</v>
      </c>
      <c r="N71" s="29">
        <v>0</v>
      </c>
      <c r="O71" s="9">
        <v>44743</v>
      </c>
      <c r="P71" s="52">
        <v>44834</v>
      </c>
      <c r="Q71" s="179"/>
      <c r="R71" s="182"/>
      <c r="S71" s="204"/>
      <c r="T71" s="140"/>
      <c r="U71" s="90" t="s">
        <v>462</v>
      </c>
      <c r="V71" s="111">
        <f>310250000+52500000</f>
        <v>362750000</v>
      </c>
      <c r="W71" s="112"/>
      <c r="X71" s="112"/>
      <c r="Y71" s="112"/>
      <c r="Z71" s="112"/>
      <c r="AA71" s="1" t="s">
        <v>463</v>
      </c>
    </row>
    <row r="72" spans="1:27" ht="60" x14ac:dyDescent="0.25">
      <c r="A72" s="172"/>
      <c r="B72" s="134"/>
      <c r="C72" s="177"/>
      <c r="D72" s="185"/>
      <c r="E72" s="194"/>
      <c r="F72" s="194"/>
      <c r="G72" s="67" t="s">
        <v>356</v>
      </c>
      <c r="H72" s="20" t="s">
        <v>230</v>
      </c>
      <c r="I72" s="29" t="s">
        <v>14</v>
      </c>
      <c r="J72" s="29">
        <v>1</v>
      </c>
      <c r="K72" s="29">
        <v>0</v>
      </c>
      <c r="L72" s="29">
        <v>0</v>
      </c>
      <c r="M72" s="29">
        <v>0</v>
      </c>
      <c r="N72" s="29">
        <v>1</v>
      </c>
      <c r="O72" s="9">
        <v>44835</v>
      </c>
      <c r="P72" s="52">
        <v>44926</v>
      </c>
      <c r="Q72" s="179"/>
      <c r="R72" s="182"/>
      <c r="S72" s="204"/>
      <c r="T72" s="140"/>
      <c r="U72" s="90" t="s">
        <v>460</v>
      </c>
      <c r="V72" s="111">
        <v>87000000</v>
      </c>
      <c r="W72" s="112"/>
      <c r="X72" s="112"/>
      <c r="Y72" s="112"/>
      <c r="Z72" s="112"/>
      <c r="AA72" s="1" t="s">
        <v>461</v>
      </c>
    </row>
    <row r="73" spans="1:27" ht="30.75" thickBot="1" x14ac:dyDescent="0.3">
      <c r="A73" s="172"/>
      <c r="B73" s="134"/>
      <c r="C73" s="177"/>
      <c r="D73" s="186"/>
      <c r="E73" s="195"/>
      <c r="F73" s="195"/>
      <c r="G73" s="72" t="s">
        <v>357</v>
      </c>
      <c r="H73" s="35" t="s">
        <v>342</v>
      </c>
      <c r="I73" s="34" t="s">
        <v>14</v>
      </c>
      <c r="J73" s="34">
        <v>4</v>
      </c>
      <c r="K73" s="34">
        <v>1</v>
      </c>
      <c r="L73" s="34">
        <v>1</v>
      </c>
      <c r="M73" s="34">
        <v>1</v>
      </c>
      <c r="N73" s="34">
        <v>1</v>
      </c>
      <c r="O73" s="45">
        <v>44562</v>
      </c>
      <c r="P73" s="53">
        <v>44926</v>
      </c>
      <c r="Q73" s="166"/>
      <c r="R73" s="183"/>
      <c r="S73" s="205"/>
      <c r="T73" s="141"/>
      <c r="U73" s="90"/>
      <c r="V73" s="111"/>
      <c r="W73" s="112"/>
      <c r="X73" s="112"/>
      <c r="Y73" s="112"/>
      <c r="Z73" s="112"/>
    </row>
    <row r="74" spans="1:27" ht="48" customHeight="1" x14ac:dyDescent="0.25">
      <c r="A74" s="172"/>
      <c r="B74" s="134"/>
      <c r="C74" s="169" t="s">
        <v>160</v>
      </c>
      <c r="D74" s="184" t="s">
        <v>279</v>
      </c>
      <c r="E74" s="193" t="s">
        <v>93</v>
      </c>
      <c r="F74" s="193" t="s">
        <v>92</v>
      </c>
      <c r="G74" s="37" t="s">
        <v>358</v>
      </c>
      <c r="H74" s="37" t="s">
        <v>230</v>
      </c>
      <c r="I74" s="33" t="s">
        <v>14</v>
      </c>
      <c r="J74" s="33">
        <v>1</v>
      </c>
      <c r="K74" s="33">
        <v>1</v>
      </c>
      <c r="L74" s="33">
        <v>0</v>
      </c>
      <c r="M74" s="33">
        <v>0</v>
      </c>
      <c r="N74" s="33">
        <v>0</v>
      </c>
      <c r="O74" s="44">
        <v>44562</v>
      </c>
      <c r="P74" s="51">
        <v>44650</v>
      </c>
      <c r="Q74" s="165">
        <v>1.4999999999999999E-2</v>
      </c>
      <c r="R74" s="181"/>
      <c r="S74" s="203"/>
      <c r="T74" s="239"/>
      <c r="U74" s="103"/>
      <c r="V74" s="111"/>
      <c r="W74" s="112"/>
      <c r="X74" s="112"/>
      <c r="Y74" s="112"/>
      <c r="Z74" s="112"/>
    </row>
    <row r="75" spans="1:27" ht="54.75" customHeight="1" thickBot="1" x14ac:dyDescent="0.3">
      <c r="A75" s="172"/>
      <c r="B75" s="134"/>
      <c r="C75" s="170"/>
      <c r="D75" s="186"/>
      <c r="E75" s="195"/>
      <c r="F75" s="195"/>
      <c r="G75" s="35" t="s">
        <v>359</v>
      </c>
      <c r="H75" s="35" t="s">
        <v>230</v>
      </c>
      <c r="I75" s="34" t="s">
        <v>14</v>
      </c>
      <c r="J75" s="34">
        <v>1</v>
      </c>
      <c r="K75" s="34">
        <v>0</v>
      </c>
      <c r="L75" s="34">
        <v>0</v>
      </c>
      <c r="M75" s="34">
        <v>0</v>
      </c>
      <c r="N75" s="34">
        <v>1</v>
      </c>
      <c r="O75" s="45">
        <v>44835</v>
      </c>
      <c r="P75" s="53">
        <v>44926</v>
      </c>
      <c r="Q75" s="166"/>
      <c r="R75" s="183"/>
      <c r="S75" s="205"/>
      <c r="T75" s="240"/>
      <c r="U75" s="90" t="s">
        <v>459</v>
      </c>
      <c r="V75" s="111">
        <v>26250000</v>
      </c>
      <c r="W75" s="112"/>
      <c r="X75" s="112"/>
      <c r="Y75" s="112"/>
      <c r="Z75" s="112"/>
      <c r="AA75" s="1" t="s">
        <v>466</v>
      </c>
    </row>
    <row r="76" spans="1:27" ht="45" x14ac:dyDescent="0.25">
      <c r="A76" s="172"/>
      <c r="B76" s="134"/>
      <c r="C76" s="170"/>
      <c r="D76" s="184" t="s">
        <v>280</v>
      </c>
      <c r="E76" s="193" t="s">
        <v>93</v>
      </c>
      <c r="F76" s="193" t="s">
        <v>92</v>
      </c>
      <c r="G76" s="37" t="s">
        <v>360</v>
      </c>
      <c r="H76" s="37" t="s">
        <v>361</v>
      </c>
      <c r="I76" s="33" t="s">
        <v>362</v>
      </c>
      <c r="J76" s="33">
        <v>4</v>
      </c>
      <c r="K76" s="33">
        <v>1</v>
      </c>
      <c r="L76" s="33">
        <v>1</v>
      </c>
      <c r="M76" s="33">
        <v>1</v>
      </c>
      <c r="N76" s="33">
        <v>1</v>
      </c>
      <c r="O76" s="44">
        <v>44562</v>
      </c>
      <c r="P76" s="51">
        <v>44926</v>
      </c>
      <c r="Q76" s="165">
        <v>0.04</v>
      </c>
      <c r="R76" s="181"/>
      <c r="S76" s="203"/>
      <c r="T76" s="139"/>
      <c r="U76" s="90"/>
      <c r="V76" s="111"/>
      <c r="W76" s="112"/>
      <c r="X76" s="112"/>
      <c r="Y76" s="112"/>
      <c r="Z76" s="112"/>
    </row>
    <row r="77" spans="1:27" ht="75" x14ac:dyDescent="0.25">
      <c r="A77" s="172"/>
      <c r="B77" s="134"/>
      <c r="C77" s="170"/>
      <c r="D77" s="185"/>
      <c r="E77" s="194"/>
      <c r="F77" s="194"/>
      <c r="G77" s="20" t="s">
        <v>363</v>
      </c>
      <c r="H77" s="20" t="s">
        <v>364</v>
      </c>
      <c r="I77" s="29" t="s">
        <v>362</v>
      </c>
      <c r="J77" s="29">
        <v>4</v>
      </c>
      <c r="K77" s="29">
        <v>1</v>
      </c>
      <c r="L77" s="29">
        <v>1</v>
      </c>
      <c r="M77" s="29">
        <v>1</v>
      </c>
      <c r="N77" s="29">
        <v>1</v>
      </c>
      <c r="O77" s="9">
        <v>44562</v>
      </c>
      <c r="P77" s="52">
        <v>44926</v>
      </c>
      <c r="Q77" s="179"/>
      <c r="R77" s="182"/>
      <c r="S77" s="204"/>
      <c r="T77" s="140"/>
      <c r="U77" s="90"/>
      <c r="V77" s="111"/>
      <c r="W77" s="112"/>
      <c r="X77" s="112"/>
      <c r="Y77" s="112"/>
      <c r="Z77" s="112"/>
    </row>
    <row r="78" spans="1:27" ht="30" x14ac:dyDescent="0.25">
      <c r="A78" s="172"/>
      <c r="B78" s="134"/>
      <c r="C78" s="170"/>
      <c r="D78" s="185"/>
      <c r="E78" s="194"/>
      <c r="F78" s="194"/>
      <c r="G78" s="20" t="s">
        <v>365</v>
      </c>
      <c r="H78" s="20" t="s">
        <v>342</v>
      </c>
      <c r="I78" s="29" t="s">
        <v>14</v>
      </c>
      <c r="J78" s="29">
        <v>2</v>
      </c>
      <c r="K78" s="29">
        <v>0</v>
      </c>
      <c r="L78" s="29">
        <v>1</v>
      </c>
      <c r="M78" s="29">
        <v>0</v>
      </c>
      <c r="N78" s="29">
        <v>1</v>
      </c>
      <c r="O78" s="9">
        <v>44652</v>
      </c>
      <c r="P78" s="52">
        <v>44926</v>
      </c>
      <c r="Q78" s="179"/>
      <c r="R78" s="182"/>
      <c r="S78" s="204"/>
      <c r="T78" s="140"/>
      <c r="U78" s="90"/>
      <c r="V78" s="111"/>
      <c r="W78" s="112"/>
      <c r="X78" s="112"/>
      <c r="Y78" s="112"/>
      <c r="Z78" s="112"/>
    </row>
    <row r="79" spans="1:27" ht="45" x14ac:dyDescent="0.25">
      <c r="A79" s="172"/>
      <c r="B79" s="134"/>
      <c r="C79" s="170"/>
      <c r="D79" s="185"/>
      <c r="E79" s="194"/>
      <c r="F79" s="194"/>
      <c r="G79" s="20" t="s">
        <v>366</v>
      </c>
      <c r="H79" s="20" t="s">
        <v>230</v>
      </c>
      <c r="I79" s="29" t="s">
        <v>14</v>
      </c>
      <c r="J79" s="29">
        <v>1</v>
      </c>
      <c r="K79" s="29">
        <v>1</v>
      </c>
      <c r="L79" s="29">
        <v>0</v>
      </c>
      <c r="M79" s="29">
        <v>0</v>
      </c>
      <c r="N79" s="29">
        <v>0</v>
      </c>
      <c r="O79" s="9">
        <v>44562</v>
      </c>
      <c r="P79" s="52">
        <v>44650</v>
      </c>
      <c r="Q79" s="179"/>
      <c r="R79" s="182"/>
      <c r="S79" s="204"/>
      <c r="T79" s="140"/>
      <c r="U79" s="90" t="s">
        <v>460</v>
      </c>
      <c r="V79" s="111">
        <v>9765000</v>
      </c>
      <c r="W79" s="112"/>
      <c r="X79" s="112"/>
      <c r="Y79" s="112"/>
      <c r="Z79" s="112"/>
      <c r="AA79" s="1" t="s">
        <v>467</v>
      </c>
    </row>
    <row r="80" spans="1:27" ht="30" x14ac:dyDescent="0.25">
      <c r="A80" s="172"/>
      <c r="B80" s="134"/>
      <c r="C80" s="170"/>
      <c r="D80" s="185"/>
      <c r="E80" s="194"/>
      <c r="F80" s="194"/>
      <c r="G80" s="20" t="s">
        <v>367</v>
      </c>
      <c r="H80" s="20" t="s">
        <v>230</v>
      </c>
      <c r="I80" s="29" t="s">
        <v>14</v>
      </c>
      <c r="J80" s="29">
        <v>1</v>
      </c>
      <c r="K80" s="29">
        <v>1</v>
      </c>
      <c r="L80" s="29">
        <v>0</v>
      </c>
      <c r="M80" s="29">
        <v>0</v>
      </c>
      <c r="N80" s="29">
        <v>0</v>
      </c>
      <c r="O80" s="9">
        <v>44562</v>
      </c>
      <c r="P80" s="52">
        <v>44650</v>
      </c>
      <c r="Q80" s="179"/>
      <c r="R80" s="182"/>
      <c r="S80" s="204"/>
      <c r="T80" s="140"/>
      <c r="U80" s="90" t="s">
        <v>460</v>
      </c>
      <c r="V80" s="111">
        <v>52500000</v>
      </c>
      <c r="W80" s="112"/>
      <c r="X80" s="112"/>
      <c r="Y80" s="112"/>
      <c r="Z80" s="112"/>
      <c r="AA80" s="1" t="s">
        <v>468</v>
      </c>
    </row>
    <row r="81" spans="1:27" ht="45" x14ac:dyDescent="0.25">
      <c r="A81" s="172"/>
      <c r="B81" s="134"/>
      <c r="C81" s="170"/>
      <c r="D81" s="185"/>
      <c r="E81" s="194"/>
      <c r="F81" s="194"/>
      <c r="G81" s="20" t="s">
        <v>368</v>
      </c>
      <c r="H81" s="20" t="s">
        <v>353</v>
      </c>
      <c r="I81" s="29" t="s">
        <v>14</v>
      </c>
      <c r="J81" s="29">
        <v>1</v>
      </c>
      <c r="K81" s="29">
        <v>0</v>
      </c>
      <c r="L81" s="29">
        <v>1</v>
      </c>
      <c r="M81" s="29">
        <v>0</v>
      </c>
      <c r="N81" s="29">
        <v>0</v>
      </c>
      <c r="O81" s="9">
        <v>44652</v>
      </c>
      <c r="P81" s="52">
        <v>44742</v>
      </c>
      <c r="Q81" s="179"/>
      <c r="R81" s="182"/>
      <c r="S81" s="204"/>
      <c r="T81" s="140"/>
      <c r="U81" s="90" t="s">
        <v>459</v>
      </c>
      <c r="V81" s="111">
        <v>99750000</v>
      </c>
      <c r="W81" s="112"/>
      <c r="X81" s="112"/>
      <c r="Y81" s="112"/>
      <c r="Z81" s="112"/>
      <c r="AA81" s="1" t="s">
        <v>473</v>
      </c>
    </row>
    <row r="82" spans="1:27" ht="60.75" thickBot="1" x14ac:dyDescent="0.3">
      <c r="A82" s="172"/>
      <c r="B82" s="134"/>
      <c r="C82" s="170"/>
      <c r="D82" s="186"/>
      <c r="E82" s="195"/>
      <c r="F82" s="195"/>
      <c r="G82" s="35" t="s">
        <v>369</v>
      </c>
      <c r="H82" s="35" t="s">
        <v>230</v>
      </c>
      <c r="I82" s="34" t="s">
        <v>14</v>
      </c>
      <c r="J82" s="34">
        <v>1</v>
      </c>
      <c r="K82" s="34">
        <v>0</v>
      </c>
      <c r="L82" s="34">
        <v>1</v>
      </c>
      <c r="M82" s="34">
        <v>0</v>
      </c>
      <c r="N82" s="34">
        <v>0</v>
      </c>
      <c r="O82" s="45">
        <v>44652</v>
      </c>
      <c r="P82" s="53">
        <v>44742</v>
      </c>
      <c r="Q82" s="166"/>
      <c r="R82" s="183"/>
      <c r="S82" s="205"/>
      <c r="T82" s="141"/>
      <c r="U82" s="90" t="s">
        <v>464</v>
      </c>
      <c r="V82" s="111">
        <v>8925000</v>
      </c>
      <c r="W82" s="112"/>
      <c r="X82" s="112"/>
      <c r="Y82" s="112"/>
      <c r="Z82" s="112"/>
      <c r="AA82" s="1" t="s">
        <v>465</v>
      </c>
    </row>
    <row r="83" spans="1:27" ht="105" x14ac:dyDescent="0.25">
      <c r="A83" s="172"/>
      <c r="B83" s="134"/>
      <c r="C83" s="170"/>
      <c r="D83" s="184" t="s">
        <v>281</v>
      </c>
      <c r="E83" s="193" t="s">
        <v>93</v>
      </c>
      <c r="F83" s="193" t="s">
        <v>97</v>
      </c>
      <c r="G83" s="118" t="s">
        <v>370</v>
      </c>
      <c r="H83" s="37" t="s">
        <v>371</v>
      </c>
      <c r="I83" s="33" t="s">
        <v>14</v>
      </c>
      <c r="J83" s="33">
        <v>1</v>
      </c>
      <c r="K83" s="33">
        <v>0</v>
      </c>
      <c r="L83" s="33">
        <v>0</v>
      </c>
      <c r="M83" s="33">
        <v>1</v>
      </c>
      <c r="N83" s="33">
        <v>0</v>
      </c>
      <c r="O83" s="44">
        <v>44743</v>
      </c>
      <c r="P83" s="51">
        <v>44834</v>
      </c>
      <c r="Q83" s="165">
        <v>0.03</v>
      </c>
      <c r="R83" s="181"/>
      <c r="S83" s="203"/>
      <c r="T83" s="139"/>
      <c r="U83" s="90" t="s">
        <v>475</v>
      </c>
      <c r="V83" s="111">
        <f>60000000+24000000+8000000</f>
        <v>92000000</v>
      </c>
      <c r="W83" s="112"/>
      <c r="X83" s="112"/>
      <c r="Y83" s="112"/>
      <c r="Z83" s="112"/>
      <c r="AA83" s="1" t="s">
        <v>476</v>
      </c>
    </row>
    <row r="84" spans="1:27" ht="30" x14ac:dyDescent="0.25">
      <c r="A84" s="172"/>
      <c r="B84" s="134"/>
      <c r="C84" s="170"/>
      <c r="D84" s="185"/>
      <c r="E84" s="194"/>
      <c r="F84" s="194"/>
      <c r="G84" s="67" t="s">
        <v>372</v>
      </c>
      <c r="H84" s="20" t="s">
        <v>200</v>
      </c>
      <c r="I84" s="29" t="s">
        <v>14</v>
      </c>
      <c r="J84" s="29">
        <v>4</v>
      </c>
      <c r="K84" s="29">
        <v>1</v>
      </c>
      <c r="L84" s="29">
        <v>1</v>
      </c>
      <c r="M84" s="29">
        <v>1</v>
      </c>
      <c r="N84" s="29">
        <v>1</v>
      </c>
      <c r="O84" s="9">
        <v>44562</v>
      </c>
      <c r="P84" s="52">
        <v>44926</v>
      </c>
      <c r="Q84" s="179"/>
      <c r="R84" s="182"/>
      <c r="S84" s="204"/>
      <c r="T84" s="140"/>
      <c r="U84" s="90" t="s">
        <v>460</v>
      </c>
      <c r="V84" s="111">
        <v>50600000</v>
      </c>
      <c r="W84" s="112"/>
      <c r="X84" s="112"/>
      <c r="Y84" s="112"/>
      <c r="Z84" s="112"/>
      <c r="AA84" s="1" t="s">
        <v>469</v>
      </c>
    </row>
    <row r="85" spans="1:27" ht="30" x14ac:dyDescent="0.25">
      <c r="A85" s="172"/>
      <c r="B85" s="134"/>
      <c r="C85" s="170"/>
      <c r="D85" s="185"/>
      <c r="E85" s="194"/>
      <c r="F85" s="194"/>
      <c r="G85" s="67" t="s">
        <v>373</v>
      </c>
      <c r="H85" s="20" t="s">
        <v>306</v>
      </c>
      <c r="I85" s="29" t="s">
        <v>14</v>
      </c>
      <c r="J85" s="29">
        <v>2</v>
      </c>
      <c r="K85" s="29">
        <v>0</v>
      </c>
      <c r="L85" s="29">
        <v>1</v>
      </c>
      <c r="M85" s="29">
        <v>0</v>
      </c>
      <c r="N85" s="29">
        <v>1</v>
      </c>
      <c r="O85" s="9">
        <v>44652</v>
      </c>
      <c r="P85" s="52">
        <v>44926</v>
      </c>
      <c r="Q85" s="179"/>
      <c r="R85" s="182"/>
      <c r="S85" s="204"/>
      <c r="T85" s="140"/>
      <c r="U85" s="90"/>
      <c r="V85" s="111"/>
      <c r="W85" s="112"/>
      <c r="X85" s="112"/>
      <c r="Y85" s="112"/>
      <c r="Z85" s="112"/>
    </row>
    <row r="86" spans="1:27" ht="45.75" thickBot="1" x14ac:dyDescent="0.3">
      <c r="A86" s="172"/>
      <c r="B86" s="135"/>
      <c r="C86" s="171"/>
      <c r="D86" s="186"/>
      <c r="E86" s="195"/>
      <c r="F86" s="195"/>
      <c r="G86" s="72" t="s">
        <v>374</v>
      </c>
      <c r="H86" s="35" t="s">
        <v>306</v>
      </c>
      <c r="I86" s="34" t="s">
        <v>14</v>
      </c>
      <c r="J86" s="34">
        <v>2</v>
      </c>
      <c r="K86" s="34">
        <v>0</v>
      </c>
      <c r="L86" s="34">
        <v>1</v>
      </c>
      <c r="M86" s="34">
        <v>0</v>
      </c>
      <c r="N86" s="34">
        <v>1</v>
      </c>
      <c r="O86" s="45">
        <v>44652</v>
      </c>
      <c r="P86" s="53">
        <v>44926</v>
      </c>
      <c r="Q86" s="166"/>
      <c r="R86" s="183"/>
      <c r="S86" s="205"/>
      <c r="T86" s="141"/>
      <c r="U86" s="90" t="s">
        <v>460</v>
      </c>
      <c r="V86" s="111">
        <f>24927000+10500000</f>
        <v>35427000</v>
      </c>
      <c r="W86" s="112"/>
      <c r="X86" s="112"/>
      <c r="Y86" s="112"/>
      <c r="Z86" s="112"/>
      <c r="AA86" s="1" t="s">
        <v>474</v>
      </c>
    </row>
    <row r="87" spans="1:27" ht="45" customHeight="1" x14ac:dyDescent="0.25">
      <c r="A87" s="174" t="s">
        <v>141</v>
      </c>
      <c r="B87" s="133" t="s">
        <v>140</v>
      </c>
      <c r="C87" s="169" t="s">
        <v>134</v>
      </c>
      <c r="D87" s="184" t="s">
        <v>282</v>
      </c>
      <c r="E87" s="193" t="s">
        <v>99</v>
      </c>
      <c r="F87" s="196" t="s">
        <v>98</v>
      </c>
      <c r="G87" s="118" t="s">
        <v>375</v>
      </c>
      <c r="H87" s="37" t="s">
        <v>376</v>
      </c>
      <c r="I87" s="33" t="s">
        <v>377</v>
      </c>
      <c r="J87" s="33">
        <v>4</v>
      </c>
      <c r="K87" s="33">
        <v>1</v>
      </c>
      <c r="L87" s="33">
        <v>1</v>
      </c>
      <c r="M87" s="33">
        <v>1</v>
      </c>
      <c r="N87" s="33">
        <v>1</v>
      </c>
      <c r="O87" s="44">
        <v>44562</v>
      </c>
      <c r="P87" s="51">
        <v>44926</v>
      </c>
      <c r="Q87" s="165">
        <v>0.03</v>
      </c>
      <c r="R87" s="181"/>
      <c r="S87" s="203"/>
      <c r="T87" s="139"/>
      <c r="U87" s="90"/>
      <c r="V87" s="111"/>
      <c r="W87" s="112"/>
      <c r="X87" s="112"/>
      <c r="Y87" s="112"/>
      <c r="Z87" s="112"/>
    </row>
    <row r="88" spans="1:27" ht="70.5" customHeight="1" x14ac:dyDescent="0.25">
      <c r="A88" s="175"/>
      <c r="B88" s="134"/>
      <c r="C88" s="170"/>
      <c r="D88" s="185"/>
      <c r="E88" s="194"/>
      <c r="F88" s="198"/>
      <c r="G88" s="67" t="s">
        <v>378</v>
      </c>
      <c r="H88" s="20" t="s">
        <v>379</v>
      </c>
      <c r="I88" s="29" t="s">
        <v>301</v>
      </c>
      <c r="J88" s="29">
        <v>1</v>
      </c>
      <c r="K88" s="29">
        <v>1</v>
      </c>
      <c r="L88" s="29">
        <v>0</v>
      </c>
      <c r="M88" s="29">
        <v>0</v>
      </c>
      <c r="N88" s="29">
        <v>0</v>
      </c>
      <c r="O88" s="9">
        <v>44562</v>
      </c>
      <c r="P88" s="52">
        <v>44650</v>
      </c>
      <c r="Q88" s="179"/>
      <c r="R88" s="182"/>
      <c r="S88" s="204"/>
      <c r="T88" s="140"/>
      <c r="U88" s="90"/>
      <c r="V88" s="111"/>
      <c r="W88" s="112"/>
      <c r="X88" s="112"/>
      <c r="Y88" s="112"/>
      <c r="Z88" s="112"/>
    </row>
    <row r="89" spans="1:27" ht="62.25" customHeight="1" thickBot="1" x14ac:dyDescent="0.3">
      <c r="A89" s="175"/>
      <c r="B89" s="134"/>
      <c r="C89" s="170"/>
      <c r="D89" s="186"/>
      <c r="E89" s="195"/>
      <c r="F89" s="73" t="s">
        <v>164</v>
      </c>
      <c r="G89" s="72" t="s">
        <v>442</v>
      </c>
      <c r="H89" s="35" t="s">
        <v>380</v>
      </c>
      <c r="I89" s="34" t="s">
        <v>478</v>
      </c>
      <c r="J89" s="34">
        <v>2</v>
      </c>
      <c r="K89" s="34">
        <v>0</v>
      </c>
      <c r="L89" s="34">
        <v>1</v>
      </c>
      <c r="M89" s="34">
        <v>0</v>
      </c>
      <c r="N89" s="34">
        <v>1</v>
      </c>
      <c r="O89" s="45">
        <v>44652</v>
      </c>
      <c r="P89" s="53">
        <v>44926</v>
      </c>
      <c r="Q89" s="166"/>
      <c r="R89" s="183"/>
      <c r="S89" s="205"/>
      <c r="T89" s="141"/>
      <c r="U89" s="90"/>
      <c r="V89" s="111"/>
      <c r="W89" s="112"/>
      <c r="X89" s="112"/>
      <c r="Y89" s="112"/>
      <c r="Z89" s="112"/>
    </row>
    <row r="90" spans="1:27" ht="75" x14ac:dyDescent="0.25">
      <c r="A90" s="175"/>
      <c r="B90" s="134"/>
      <c r="C90" s="170"/>
      <c r="D90" s="184" t="s">
        <v>283</v>
      </c>
      <c r="E90" s="193" t="s">
        <v>101</v>
      </c>
      <c r="F90" s="193" t="s">
        <v>100</v>
      </c>
      <c r="G90" s="118" t="s">
        <v>420</v>
      </c>
      <c r="H90" s="37" t="s">
        <v>381</v>
      </c>
      <c r="I90" s="33" t="s">
        <v>377</v>
      </c>
      <c r="J90" s="33">
        <v>1</v>
      </c>
      <c r="K90" s="33">
        <v>1</v>
      </c>
      <c r="L90" s="33">
        <v>0</v>
      </c>
      <c r="M90" s="33">
        <v>0</v>
      </c>
      <c r="N90" s="33">
        <v>0</v>
      </c>
      <c r="O90" s="44">
        <v>44562</v>
      </c>
      <c r="P90" s="51">
        <v>44650</v>
      </c>
      <c r="Q90" s="165">
        <v>0.03</v>
      </c>
      <c r="R90" s="181"/>
      <c r="S90" s="203"/>
      <c r="T90" s="139"/>
      <c r="U90" s="90"/>
      <c r="V90" s="111"/>
      <c r="W90" s="112"/>
      <c r="X90" s="112"/>
      <c r="Y90" s="112"/>
      <c r="Z90" s="112"/>
    </row>
    <row r="91" spans="1:27" ht="30" x14ac:dyDescent="0.25">
      <c r="A91" s="175"/>
      <c r="B91" s="134"/>
      <c r="C91" s="170"/>
      <c r="D91" s="185"/>
      <c r="E91" s="194"/>
      <c r="F91" s="194"/>
      <c r="G91" s="67" t="s">
        <v>382</v>
      </c>
      <c r="H91" s="20" t="s">
        <v>383</v>
      </c>
      <c r="I91" s="29" t="s">
        <v>301</v>
      </c>
      <c r="J91" s="29">
        <v>1</v>
      </c>
      <c r="K91" s="29">
        <v>1</v>
      </c>
      <c r="L91" s="29">
        <v>0</v>
      </c>
      <c r="M91" s="29">
        <v>0</v>
      </c>
      <c r="N91" s="29">
        <v>0</v>
      </c>
      <c r="O91" s="9">
        <v>44562</v>
      </c>
      <c r="P91" s="52">
        <v>44650</v>
      </c>
      <c r="Q91" s="179"/>
      <c r="R91" s="182"/>
      <c r="S91" s="204"/>
      <c r="T91" s="140"/>
      <c r="U91" s="90"/>
      <c r="V91" s="111"/>
      <c r="W91" s="112"/>
      <c r="X91" s="112"/>
      <c r="Y91" s="112"/>
      <c r="Z91" s="112"/>
    </row>
    <row r="92" spans="1:27" ht="45.75" thickBot="1" x14ac:dyDescent="0.3">
      <c r="A92" s="175"/>
      <c r="B92" s="134"/>
      <c r="C92" s="170"/>
      <c r="D92" s="186"/>
      <c r="E92" s="195"/>
      <c r="F92" s="195"/>
      <c r="G92" s="72" t="s">
        <v>384</v>
      </c>
      <c r="H92" s="35" t="s">
        <v>385</v>
      </c>
      <c r="I92" s="34" t="s">
        <v>301</v>
      </c>
      <c r="J92" s="34">
        <v>1</v>
      </c>
      <c r="K92" s="34">
        <v>0</v>
      </c>
      <c r="L92" s="34">
        <v>0</v>
      </c>
      <c r="M92" s="34">
        <v>1</v>
      </c>
      <c r="N92" s="34">
        <v>0</v>
      </c>
      <c r="O92" s="45">
        <v>44743</v>
      </c>
      <c r="P92" s="53">
        <v>44834</v>
      </c>
      <c r="Q92" s="166"/>
      <c r="R92" s="183"/>
      <c r="S92" s="205"/>
      <c r="T92" s="141"/>
      <c r="U92" s="90"/>
      <c r="V92" s="111"/>
      <c r="W92" s="112"/>
      <c r="X92" s="112"/>
      <c r="Y92" s="112"/>
      <c r="Z92" s="112"/>
    </row>
    <row r="93" spans="1:27" ht="45.75" thickBot="1" x14ac:dyDescent="0.3">
      <c r="A93" s="175"/>
      <c r="B93" s="134"/>
      <c r="C93" s="170"/>
      <c r="D93" s="38" t="s">
        <v>284</v>
      </c>
      <c r="E93" s="75" t="s">
        <v>103</v>
      </c>
      <c r="F93" s="75" t="s">
        <v>102</v>
      </c>
      <c r="G93" s="40" t="s">
        <v>375</v>
      </c>
      <c r="H93" s="40" t="s">
        <v>376</v>
      </c>
      <c r="I93" s="39" t="s">
        <v>377</v>
      </c>
      <c r="J93" s="39">
        <v>4</v>
      </c>
      <c r="K93" s="39">
        <v>1</v>
      </c>
      <c r="L93" s="39">
        <v>1</v>
      </c>
      <c r="M93" s="39">
        <v>1</v>
      </c>
      <c r="N93" s="39">
        <v>1</v>
      </c>
      <c r="O93" s="43">
        <v>44562</v>
      </c>
      <c r="P93" s="50">
        <v>44926</v>
      </c>
      <c r="Q93" s="47">
        <v>7.4999999999999997E-3</v>
      </c>
      <c r="R93" s="47"/>
      <c r="S93" s="46"/>
      <c r="T93" s="100"/>
      <c r="U93" s="90"/>
      <c r="V93" s="111"/>
      <c r="W93" s="112"/>
      <c r="X93" s="112"/>
      <c r="Y93" s="112"/>
      <c r="Z93" s="112"/>
    </row>
    <row r="94" spans="1:27" ht="60" x14ac:dyDescent="0.25">
      <c r="A94" s="175"/>
      <c r="B94" s="134"/>
      <c r="C94" s="170"/>
      <c r="D94" s="184" t="s">
        <v>285</v>
      </c>
      <c r="E94" s="193" t="s">
        <v>105</v>
      </c>
      <c r="F94" s="193" t="s">
        <v>104</v>
      </c>
      <c r="G94" s="67" t="s">
        <v>208</v>
      </c>
      <c r="H94" s="20" t="s">
        <v>209</v>
      </c>
      <c r="I94" s="58" t="s">
        <v>210</v>
      </c>
      <c r="J94" s="58">
        <v>1</v>
      </c>
      <c r="K94" s="58">
        <v>0</v>
      </c>
      <c r="L94" s="58">
        <v>0</v>
      </c>
      <c r="M94" s="58">
        <v>0</v>
      </c>
      <c r="N94" s="58">
        <v>1</v>
      </c>
      <c r="O94" s="9">
        <v>44835</v>
      </c>
      <c r="P94" s="9">
        <v>44926</v>
      </c>
      <c r="Q94" s="165">
        <v>2.3E-2</v>
      </c>
      <c r="R94" s="181"/>
      <c r="S94" s="203"/>
      <c r="T94" s="139"/>
      <c r="U94" s="90"/>
      <c r="V94" s="111"/>
      <c r="W94" s="112"/>
      <c r="X94" s="112"/>
      <c r="Y94" s="112"/>
      <c r="Z94" s="112"/>
    </row>
    <row r="95" spans="1:27" ht="30" x14ac:dyDescent="0.25">
      <c r="A95" s="175"/>
      <c r="B95" s="134"/>
      <c r="C95" s="170"/>
      <c r="D95" s="185"/>
      <c r="E95" s="194"/>
      <c r="F95" s="194"/>
      <c r="G95" s="67" t="s">
        <v>246</v>
      </c>
      <c r="H95" s="20" t="s">
        <v>247</v>
      </c>
      <c r="I95" s="58" t="s">
        <v>248</v>
      </c>
      <c r="J95" s="58">
        <v>12</v>
      </c>
      <c r="K95" s="58">
        <v>3</v>
      </c>
      <c r="L95" s="58">
        <v>3</v>
      </c>
      <c r="M95" s="58">
        <v>3</v>
      </c>
      <c r="N95" s="58">
        <v>3</v>
      </c>
      <c r="O95" s="9">
        <v>44562</v>
      </c>
      <c r="P95" s="9">
        <v>44926</v>
      </c>
      <c r="Q95" s="179"/>
      <c r="R95" s="182"/>
      <c r="S95" s="204"/>
      <c r="T95" s="140"/>
      <c r="U95" s="90"/>
      <c r="V95" s="111"/>
      <c r="W95" s="112"/>
      <c r="X95" s="112"/>
      <c r="Y95" s="112"/>
      <c r="Z95" s="112"/>
    </row>
    <row r="96" spans="1:27" ht="30.75" thickBot="1" x14ac:dyDescent="0.3">
      <c r="A96" s="175"/>
      <c r="B96" s="134"/>
      <c r="C96" s="170"/>
      <c r="D96" s="186"/>
      <c r="E96" s="195"/>
      <c r="F96" s="195"/>
      <c r="G96" s="67" t="s">
        <v>249</v>
      </c>
      <c r="H96" s="20" t="s">
        <v>250</v>
      </c>
      <c r="I96" s="58" t="s">
        <v>248</v>
      </c>
      <c r="J96" s="58">
        <v>4</v>
      </c>
      <c r="K96" s="58">
        <v>1</v>
      </c>
      <c r="L96" s="58">
        <v>1</v>
      </c>
      <c r="M96" s="58">
        <v>1</v>
      </c>
      <c r="N96" s="58">
        <v>1</v>
      </c>
      <c r="O96" s="9">
        <v>44562</v>
      </c>
      <c r="P96" s="9">
        <v>44926</v>
      </c>
      <c r="Q96" s="166"/>
      <c r="R96" s="183"/>
      <c r="S96" s="205"/>
      <c r="T96" s="141"/>
      <c r="U96" s="90"/>
      <c r="V96" s="111"/>
      <c r="W96" s="112"/>
      <c r="X96" s="112"/>
      <c r="Y96" s="112"/>
      <c r="Z96" s="112"/>
    </row>
    <row r="97" spans="1:26" ht="60" x14ac:dyDescent="0.25">
      <c r="A97" s="175"/>
      <c r="B97" s="134"/>
      <c r="C97" s="170"/>
      <c r="D97" s="184" t="s">
        <v>286</v>
      </c>
      <c r="E97" s="193" t="s">
        <v>107</v>
      </c>
      <c r="F97" s="193" t="s">
        <v>106</v>
      </c>
      <c r="G97" s="37" t="s">
        <v>386</v>
      </c>
      <c r="H97" s="37" t="s">
        <v>387</v>
      </c>
      <c r="I97" s="33" t="s">
        <v>22</v>
      </c>
      <c r="J97" s="33">
        <v>4</v>
      </c>
      <c r="K97" s="33">
        <v>1</v>
      </c>
      <c r="L97" s="33">
        <v>1</v>
      </c>
      <c r="M97" s="33">
        <v>1</v>
      </c>
      <c r="N97" s="33">
        <v>1</v>
      </c>
      <c r="O97" s="44">
        <v>44562</v>
      </c>
      <c r="P97" s="51">
        <v>44926</v>
      </c>
      <c r="Q97" s="165">
        <v>1.4999999999999999E-2</v>
      </c>
      <c r="R97" s="181"/>
      <c r="S97" s="209"/>
      <c r="T97" s="139"/>
      <c r="U97" s="90"/>
      <c r="V97" s="111"/>
      <c r="W97" s="112"/>
      <c r="X97" s="112"/>
      <c r="Y97" s="112"/>
      <c r="Z97" s="112"/>
    </row>
    <row r="98" spans="1:26" ht="66.75" customHeight="1" thickBot="1" x14ac:dyDescent="0.3">
      <c r="A98" s="175"/>
      <c r="B98" s="134"/>
      <c r="C98" s="170"/>
      <c r="D98" s="186"/>
      <c r="E98" s="195"/>
      <c r="F98" s="195"/>
      <c r="G98" s="35" t="s">
        <v>388</v>
      </c>
      <c r="H98" s="35" t="s">
        <v>389</v>
      </c>
      <c r="I98" s="34" t="s">
        <v>22</v>
      </c>
      <c r="J98" s="34">
        <v>4</v>
      </c>
      <c r="K98" s="34">
        <v>1</v>
      </c>
      <c r="L98" s="34">
        <v>1</v>
      </c>
      <c r="M98" s="34">
        <v>1</v>
      </c>
      <c r="N98" s="34">
        <v>1</v>
      </c>
      <c r="O98" s="45">
        <v>44562</v>
      </c>
      <c r="P98" s="53">
        <v>44926</v>
      </c>
      <c r="Q98" s="166"/>
      <c r="R98" s="183"/>
      <c r="S98" s="210"/>
      <c r="T98" s="141"/>
      <c r="U98" s="90"/>
      <c r="V98" s="111"/>
      <c r="W98" s="112"/>
      <c r="X98" s="112"/>
      <c r="Y98" s="112"/>
      <c r="Z98" s="112"/>
    </row>
    <row r="99" spans="1:26" ht="45" customHeight="1" thickBot="1" x14ac:dyDescent="0.3">
      <c r="A99" s="175"/>
      <c r="B99" s="134"/>
      <c r="C99" s="170"/>
      <c r="D99" s="184" t="s">
        <v>287</v>
      </c>
      <c r="E99" s="193" t="s">
        <v>108</v>
      </c>
      <c r="F99" s="193" t="s">
        <v>106</v>
      </c>
      <c r="G99" s="37" t="s">
        <v>211</v>
      </c>
      <c r="H99" s="37" t="s">
        <v>212</v>
      </c>
      <c r="I99" s="33" t="s">
        <v>210</v>
      </c>
      <c r="J99" s="33">
        <v>4</v>
      </c>
      <c r="K99" s="33">
        <v>1</v>
      </c>
      <c r="L99" s="33">
        <v>1</v>
      </c>
      <c r="M99" s="33">
        <v>1</v>
      </c>
      <c r="N99" s="33">
        <v>1</v>
      </c>
      <c r="O99" s="44">
        <v>44562</v>
      </c>
      <c r="P99" s="51">
        <v>44926</v>
      </c>
      <c r="Q99" s="165">
        <v>0.03</v>
      </c>
      <c r="R99" s="181"/>
      <c r="S99" s="203"/>
      <c r="T99" s="139"/>
      <c r="U99" s="90"/>
      <c r="V99" s="111"/>
      <c r="W99" s="112"/>
      <c r="X99" s="112"/>
      <c r="Y99" s="112"/>
      <c r="Z99" s="112"/>
    </row>
    <row r="100" spans="1:26" ht="75" customHeight="1" thickBot="1" x14ac:dyDescent="0.3">
      <c r="A100" s="175"/>
      <c r="B100" s="134"/>
      <c r="C100" s="170"/>
      <c r="D100" s="185"/>
      <c r="E100" s="194"/>
      <c r="F100" s="194"/>
      <c r="G100" s="20" t="s">
        <v>213</v>
      </c>
      <c r="H100" s="20" t="s">
        <v>214</v>
      </c>
      <c r="I100" s="29" t="s">
        <v>210</v>
      </c>
      <c r="J100" s="29">
        <v>4</v>
      </c>
      <c r="K100" s="29">
        <v>1</v>
      </c>
      <c r="L100" s="29">
        <v>1</v>
      </c>
      <c r="M100" s="29">
        <v>1</v>
      </c>
      <c r="N100" s="29">
        <v>1</v>
      </c>
      <c r="O100" s="44">
        <v>44562</v>
      </c>
      <c r="P100" s="51">
        <v>44926</v>
      </c>
      <c r="Q100" s="179"/>
      <c r="R100" s="182"/>
      <c r="S100" s="204"/>
      <c r="T100" s="140"/>
      <c r="U100" s="90"/>
      <c r="V100" s="111"/>
      <c r="W100" s="112"/>
      <c r="X100" s="112"/>
      <c r="Y100" s="112"/>
      <c r="Z100" s="112"/>
    </row>
    <row r="101" spans="1:26" ht="75.75" thickBot="1" x14ac:dyDescent="0.3">
      <c r="A101" s="175"/>
      <c r="B101" s="134"/>
      <c r="C101" s="170"/>
      <c r="D101" s="186"/>
      <c r="E101" s="195"/>
      <c r="F101" s="195"/>
      <c r="G101" s="35" t="s">
        <v>215</v>
      </c>
      <c r="H101" s="35" t="s">
        <v>216</v>
      </c>
      <c r="I101" s="34" t="s">
        <v>210</v>
      </c>
      <c r="J101" s="34">
        <v>4</v>
      </c>
      <c r="K101" s="34">
        <v>1</v>
      </c>
      <c r="L101" s="34">
        <v>1</v>
      </c>
      <c r="M101" s="34">
        <v>1</v>
      </c>
      <c r="N101" s="34">
        <v>1</v>
      </c>
      <c r="O101" s="44">
        <v>44562</v>
      </c>
      <c r="P101" s="51">
        <v>44926</v>
      </c>
      <c r="Q101" s="166"/>
      <c r="R101" s="183"/>
      <c r="S101" s="205"/>
      <c r="T101" s="141"/>
      <c r="U101" s="90"/>
      <c r="V101" s="111"/>
      <c r="W101" s="112"/>
      <c r="X101" s="112"/>
      <c r="Y101" s="112"/>
      <c r="Z101" s="112"/>
    </row>
    <row r="102" spans="1:26" ht="60.75" thickBot="1" x14ac:dyDescent="0.3">
      <c r="A102" s="175"/>
      <c r="B102" s="134"/>
      <c r="C102" s="170"/>
      <c r="D102" s="184" t="s">
        <v>288</v>
      </c>
      <c r="E102" s="193" t="s">
        <v>110</v>
      </c>
      <c r="F102" s="193" t="s">
        <v>106</v>
      </c>
      <c r="G102" s="37" t="s">
        <v>217</v>
      </c>
      <c r="H102" s="37" t="s">
        <v>212</v>
      </c>
      <c r="I102" s="33" t="s">
        <v>210</v>
      </c>
      <c r="J102" s="33">
        <v>4</v>
      </c>
      <c r="K102" s="33">
        <v>1</v>
      </c>
      <c r="L102" s="33">
        <v>1</v>
      </c>
      <c r="M102" s="33">
        <v>1</v>
      </c>
      <c r="N102" s="33">
        <v>1</v>
      </c>
      <c r="O102" s="44">
        <v>44562</v>
      </c>
      <c r="P102" s="51">
        <v>44926</v>
      </c>
      <c r="Q102" s="165">
        <f>0.75*7/100</f>
        <v>5.2499999999999998E-2</v>
      </c>
      <c r="R102" s="181"/>
      <c r="S102" s="203"/>
      <c r="T102" s="139"/>
      <c r="U102" s="90"/>
      <c r="V102" s="111"/>
      <c r="W102" s="112"/>
      <c r="X102" s="112"/>
      <c r="Y102" s="112"/>
      <c r="Z102" s="112"/>
    </row>
    <row r="103" spans="1:26" ht="45.75" thickBot="1" x14ac:dyDescent="0.3">
      <c r="A103" s="175"/>
      <c r="B103" s="134"/>
      <c r="C103" s="170"/>
      <c r="D103" s="185"/>
      <c r="E103" s="194"/>
      <c r="F103" s="194"/>
      <c r="G103" s="20" t="s">
        <v>218</v>
      </c>
      <c r="H103" s="20" t="s">
        <v>212</v>
      </c>
      <c r="I103" s="29" t="s">
        <v>210</v>
      </c>
      <c r="J103" s="29">
        <v>4</v>
      </c>
      <c r="K103" s="29">
        <v>1</v>
      </c>
      <c r="L103" s="29">
        <v>1</v>
      </c>
      <c r="M103" s="29">
        <v>1</v>
      </c>
      <c r="N103" s="29">
        <v>1</v>
      </c>
      <c r="O103" s="44">
        <v>44562</v>
      </c>
      <c r="P103" s="51">
        <v>44926</v>
      </c>
      <c r="Q103" s="179"/>
      <c r="R103" s="182"/>
      <c r="S103" s="204"/>
      <c r="T103" s="140"/>
      <c r="U103" s="90"/>
      <c r="V103" s="111"/>
      <c r="W103" s="112"/>
      <c r="X103" s="112"/>
      <c r="Y103" s="112"/>
      <c r="Z103" s="112"/>
    </row>
    <row r="104" spans="1:26" ht="45.75" thickBot="1" x14ac:dyDescent="0.3">
      <c r="A104" s="175"/>
      <c r="B104" s="134"/>
      <c r="C104" s="170"/>
      <c r="D104" s="185"/>
      <c r="E104" s="194"/>
      <c r="F104" s="194"/>
      <c r="G104" s="20" t="s">
        <v>219</v>
      </c>
      <c r="H104" s="20" t="s">
        <v>220</v>
      </c>
      <c r="I104" s="29" t="s">
        <v>210</v>
      </c>
      <c r="J104" s="29">
        <v>4</v>
      </c>
      <c r="K104" s="29">
        <v>1</v>
      </c>
      <c r="L104" s="29">
        <v>1</v>
      </c>
      <c r="M104" s="29">
        <v>1</v>
      </c>
      <c r="N104" s="29">
        <v>1</v>
      </c>
      <c r="O104" s="44">
        <v>44562</v>
      </c>
      <c r="P104" s="51">
        <v>44926</v>
      </c>
      <c r="Q104" s="179"/>
      <c r="R104" s="182"/>
      <c r="S104" s="204"/>
      <c r="T104" s="140"/>
      <c r="U104" s="90"/>
      <c r="V104" s="111"/>
      <c r="W104" s="112"/>
      <c r="X104" s="112"/>
      <c r="Y104" s="112"/>
      <c r="Z104" s="112"/>
    </row>
    <row r="105" spans="1:26" ht="45.75" thickBot="1" x14ac:dyDescent="0.3">
      <c r="A105" s="175"/>
      <c r="B105" s="134"/>
      <c r="C105" s="170"/>
      <c r="D105" s="185"/>
      <c r="E105" s="194"/>
      <c r="F105" s="194"/>
      <c r="G105" s="20" t="s">
        <v>221</v>
      </c>
      <c r="H105" s="20" t="s">
        <v>222</v>
      </c>
      <c r="I105" s="29" t="s">
        <v>210</v>
      </c>
      <c r="J105" s="29">
        <v>4</v>
      </c>
      <c r="K105" s="29">
        <v>1</v>
      </c>
      <c r="L105" s="29">
        <v>1</v>
      </c>
      <c r="M105" s="29">
        <v>1</v>
      </c>
      <c r="N105" s="29">
        <v>1</v>
      </c>
      <c r="O105" s="44">
        <v>44562</v>
      </c>
      <c r="P105" s="51">
        <v>44926</v>
      </c>
      <c r="Q105" s="179"/>
      <c r="R105" s="182"/>
      <c r="S105" s="204"/>
      <c r="T105" s="140"/>
      <c r="U105" s="90"/>
      <c r="V105" s="111"/>
      <c r="W105" s="112"/>
      <c r="X105" s="112"/>
      <c r="Y105" s="112"/>
      <c r="Z105" s="112"/>
    </row>
    <row r="106" spans="1:26" ht="30.75" thickBot="1" x14ac:dyDescent="0.3">
      <c r="A106" s="175"/>
      <c r="B106" s="134"/>
      <c r="C106" s="170"/>
      <c r="D106" s="185"/>
      <c r="E106" s="194"/>
      <c r="F106" s="194"/>
      <c r="G106" s="20" t="s">
        <v>223</v>
      </c>
      <c r="H106" s="20" t="s">
        <v>224</v>
      </c>
      <c r="I106" s="29" t="s">
        <v>210</v>
      </c>
      <c r="J106" s="29">
        <v>4</v>
      </c>
      <c r="K106" s="29">
        <v>1</v>
      </c>
      <c r="L106" s="29">
        <v>1</v>
      </c>
      <c r="M106" s="29">
        <v>1</v>
      </c>
      <c r="N106" s="29">
        <v>1</v>
      </c>
      <c r="O106" s="44">
        <v>44562</v>
      </c>
      <c r="P106" s="51">
        <v>44926</v>
      </c>
      <c r="Q106" s="179"/>
      <c r="R106" s="182"/>
      <c r="S106" s="204"/>
      <c r="T106" s="140"/>
      <c r="U106" s="90"/>
      <c r="V106" s="111"/>
      <c r="W106" s="112"/>
      <c r="X106" s="112"/>
      <c r="Y106" s="112"/>
      <c r="Z106" s="112"/>
    </row>
    <row r="107" spans="1:26" ht="30" customHeight="1" thickBot="1" x14ac:dyDescent="0.3">
      <c r="A107" s="175"/>
      <c r="B107" s="134"/>
      <c r="C107" s="170"/>
      <c r="D107" s="185"/>
      <c r="E107" s="194"/>
      <c r="F107" s="194"/>
      <c r="G107" s="20" t="s">
        <v>225</v>
      </c>
      <c r="H107" s="20" t="s">
        <v>226</v>
      </c>
      <c r="I107" s="29" t="s">
        <v>210</v>
      </c>
      <c r="J107" s="29">
        <v>4</v>
      </c>
      <c r="K107" s="29">
        <v>1</v>
      </c>
      <c r="L107" s="29">
        <v>1</v>
      </c>
      <c r="M107" s="29">
        <v>1</v>
      </c>
      <c r="N107" s="29">
        <v>1</v>
      </c>
      <c r="O107" s="44">
        <v>44562</v>
      </c>
      <c r="P107" s="51">
        <v>44926</v>
      </c>
      <c r="Q107" s="179"/>
      <c r="R107" s="182"/>
      <c r="S107" s="204"/>
      <c r="T107" s="140"/>
      <c r="U107" s="90"/>
      <c r="V107" s="111"/>
      <c r="W107" s="112"/>
      <c r="X107" s="112"/>
      <c r="Y107" s="112"/>
      <c r="Z107" s="112"/>
    </row>
    <row r="108" spans="1:26" ht="45.75" thickBot="1" x14ac:dyDescent="0.3">
      <c r="A108" s="175"/>
      <c r="B108" s="134"/>
      <c r="C108" s="170"/>
      <c r="D108" s="186"/>
      <c r="E108" s="195"/>
      <c r="F108" s="195"/>
      <c r="G108" s="35" t="s">
        <v>227</v>
      </c>
      <c r="H108" s="35" t="s">
        <v>228</v>
      </c>
      <c r="I108" s="34" t="s">
        <v>210</v>
      </c>
      <c r="J108" s="34">
        <v>4</v>
      </c>
      <c r="K108" s="34">
        <v>1</v>
      </c>
      <c r="L108" s="34">
        <v>1</v>
      </c>
      <c r="M108" s="34">
        <v>1</v>
      </c>
      <c r="N108" s="34">
        <v>1</v>
      </c>
      <c r="O108" s="44">
        <v>44562</v>
      </c>
      <c r="P108" s="51">
        <v>44926</v>
      </c>
      <c r="Q108" s="166"/>
      <c r="R108" s="183"/>
      <c r="S108" s="205"/>
      <c r="T108" s="141"/>
      <c r="U108" s="90"/>
      <c r="V108" s="111"/>
      <c r="W108" s="112"/>
      <c r="X108" s="112"/>
      <c r="Y108" s="112"/>
      <c r="Z108" s="112"/>
    </row>
    <row r="109" spans="1:26" ht="60.75" thickBot="1" x14ac:dyDescent="0.3">
      <c r="A109" s="175"/>
      <c r="B109" s="134"/>
      <c r="C109" s="171"/>
      <c r="D109" s="38" t="s">
        <v>289</v>
      </c>
      <c r="E109" s="75" t="s">
        <v>112</v>
      </c>
      <c r="F109" s="75" t="s">
        <v>106</v>
      </c>
      <c r="G109" s="40" t="s">
        <v>179</v>
      </c>
      <c r="H109" s="40" t="s">
        <v>180</v>
      </c>
      <c r="I109" s="39" t="s">
        <v>390</v>
      </c>
      <c r="J109" s="39">
        <v>2</v>
      </c>
      <c r="K109" s="39">
        <v>1</v>
      </c>
      <c r="L109" s="39">
        <v>1</v>
      </c>
      <c r="M109" s="39">
        <v>0</v>
      </c>
      <c r="N109" s="39">
        <v>0</v>
      </c>
      <c r="O109" s="43">
        <v>44564</v>
      </c>
      <c r="P109" s="50">
        <v>44742</v>
      </c>
      <c r="Q109" s="47">
        <v>8.0000000000000002E-3</v>
      </c>
      <c r="R109" s="47"/>
      <c r="S109" s="46"/>
      <c r="T109" s="100"/>
      <c r="U109" s="90"/>
      <c r="V109" s="111"/>
      <c r="W109" s="112"/>
      <c r="X109" s="112"/>
      <c r="Y109" s="112"/>
      <c r="Z109" s="112"/>
    </row>
    <row r="110" spans="1:26" ht="45" x14ac:dyDescent="0.25">
      <c r="A110" s="175"/>
      <c r="B110" s="134"/>
      <c r="C110" s="169" t="s">
        <v>161</v>
      </c>
      <c r="D110" s="184" t="s">
        <v>290</v>
      </c>
      <c r="E110" s="193" t="s">
        <v>109</v>
      </c>
      <c r="F110" s="193" t="s">
        <v>106</v>
      </c>
      <c r="G110" s="37" t="s">
        <v>195</v>
      </c>
      <c r="H110" s="37" t="s">
        <v>196</v>
      </c>
      <c r="I110" s="33" t="s">
        <v>197</v>
      </c>
      <c r="J110" s="33">
        <v>1</v>
      </c>
      <c r="K110" s="33">
        <v>1</v>
      </c>
      <c r="L110" s="33">
        <v>0</v>
      </c>
      <c r="M110" s="33">
        <v>0</v>
      </c>
      <c r="N110" s="33">
        <v>0</v>
      </c>
      <c r="O110" s="44">
        <v>44591</v>
      </c>
      <c r="P110" s="51" t="s">
        <v>198</v>
      </c>
      <c r="Q110" s="165">
        <v>0.03</v>
      </c>
      <c r="R110" s="181"/>
      <c r="S110" s="203"/>
      <c r="T110" s="139"/>
      <c r="U110" s="90"/>
      <c r="V110" s="111"/>
      <c r="W110" s="112"/>
      <c r="X110" s="112"/>
      <c r="Y110" s="112"/>
      <c r="Z110" s="112"/>
    </row>
    <row r="111" spans="1:26" ht="30" x14ac:dyDescent="0.25">
      <c r="A111" s="175"/>
      <c r="B111" s="134"/>
      <c r="C111" s="170"/>
      <c r="D111" s="185"/>
      <c r="E111" s="194"/>
      <c r="F111" s="194"/>
      <c r="G111" s="20" t="s">
        <v>199</v>
      </c>
      <c r="H111" s="20" t="s">
        <v>200</v>
      </c>
      <c r="I111" s="29" t="s">
        <v>197</v>
      </c>
      <c r="J111" s="29">
        <v>4</v>
      </c>
      <c r="K111" s="29">
        <v>1</v>
      </c>
      <c r="L111" s="29">
        <v>1</v>
      </c>
      <c r="M111" s="29">
        <v>1</v>
      </c>
      <c r="N111" s="29">
        <v>1</v>
      </c>
      <c r="O111" s="9">
        <v>44590</v>
      </c>
      <c r="P111" s="52">
        <v>44926</v>
      </c>
      <c r="Q111" s="179"/>
      <c r="R111" s="182"/>
      <c r="S111" s="204"/>
      <c r="T111" s="140"/>
      <c r="U111" s="90"/>
      <c r="V111" s="111"/>
      <c r="W111" s="112"/>
      <c r="X111" s="112"/>
      <c r="Y111" s="112"/>
      <c r="Z111" s="112"/>
    </row>
    <row r="112" spans="1:26" ht="45.75" thickBot="1" x14ac:dyDescent="0.3">
      <c r="A112" s="175"/>
      <c r="B112" s="134"/>
      <c r="C112" s="170"/>
      <c r="D112" s="185"/>
      <c r="E112" s="194"/>
      <c r="F112" s="194"/>
      <c r="G112" s="20" t="s">
        <v>201</v>
      </c>
      <c r="H112" s="20" t="s">
        <v>200</v>
      </c>
      <c r="I112" s="29" t="s">
        <v>197</v>
      </c>
      <c r="J112" s="29">
        <v>4</v>
      </c>
      <c r="K112" s="29">
        <v>1</v>
      </c>
      <c r="L112" s="29">
        <v>1</v>
      </c>
      <c r="M112" s="29">
        <v>1</v>
      </c>
      <c r="N112" s="29">
        <v>1</v>
      </c>
      <c r="O112" s="9">
        <v>44562</v>
      </c>
      <c r="P112" s="52">
        <v>44926</v>
      </c>
      <c r="Q112" s="179"/>
      <c r="R112" s="182"/>
      <c r="S112" s="204"/>
      <c r="T112" s="140"/>
      <c r="U112" s="90"/>
      <c r="V112" s="111"/>
      <c r="W112" s="112"/>
      <c r="X112" s="112"/>
      <c r="Y112" s="112"/>
      <c r="Z112" s="112"/>
    </row>
    <row r="113" spans="1:27" ht="60" x14ac:dyDescent="0.25">
      <c r="A113" s="175"/>
      <c r="B113" s="134"/>
      <c r="C113" s="170"/>
      <c r="D113" s="184" t="s">
        <v>291</v>
      </c>
      <c r="E113" s="193" t="s">
        <v>111</v>
      </c>
      <c r="F113" s="193" t="s">
        <v>106</v>
      </c>
      <c r="G113" s="118" t="s">
        <v>202</v>
      </c>
      <c r="H113" s="37" t="s">
        <v>200</v>
      </c>
      <c r="I113" s="33" t="s">
        <v>197</v>
      </c>
      <c r="J113" s="33">
        <v>4</v>
      </c>
      <c r="K113" s="33">
        <v>1</v>
      </c>
      <c r="L113" s="33">
        <v>1</v>
      </c>
      <c r="M113" s="33">
        <v>1</v>
      </c>
      <c r="N113" s="33">
        <v>1</v>
      </c>
      <c r="O113" s="44">
        <v>44562</v>
      </c>
      <c r="P113" s="51">
        <v>44926</v>
      </c>
      <c r="Q113" s="165">
        <v>0.03</v>
      </c>
      <c r="R113" s="181"/>
      <c r="S113" s="203"/>
      <c r="T113" s="139"/>
      <c r="U113" s="90"/>
      <c r="V113" s="111"/>
      <c r="W113" s="112"/>
      <c r="X113" s="112"/>
      <c r="Y113" s="112"/>
      <c r="Z113" s="112"/>
    </row>
    <row r="114" spans="1:27" ht="30" x14ac:dyDescent="0.25">
      <c r="A114" s="175"/>
      <c r="B114" s="134"/>
      <c r="C114" s="170"/>
      <c r="D114" s="185"/>
      <c r="E114" s="194"/>
      <c r="F114" s="194"/>
      <c r="G114" s="67" t="s">
        <v>203</v>
      </c>
      <c r="H114" s="20" t="s">
        <v>200</v>
      </c>
      <c r="I114" s="29" t="s">
        <v>204</v>
      </c>
      <c r="J114" s="29">
        <v>4</v>
      </c>
      <c r="K114" s="29">
        <v>1</v>
      </c>
      <c r="L114" s="29">
        <v>1</v>
      </c>
      <c r="M114" s="29">
        <v>1</v>
      </c>
      <c r="N114" s="29">
        <v>1</v>
      </c>
      <c r="O114" s="9">
        <v>44562</v>
      </c>
      <c r="P114" s="52">
        <v>44926</v>
      </c>
      <c r="Q114" s="179"/>
      <c r="R114" s="182"/>
      <c r="S114" s="204"/>
      <c r="T114" s="140"/>
      <c r="U114" s="90"/>
      <c r="V114" s="111"/>
      <c r="W114" s="112"/>
      <c r="X114" s="112"/>
      <c r="Y114" s="112"/>
      <c r="Z114" s="112"/>
    </row>
    <row r="115" spans="1:27" ht="30" x14ac:dyDescent="0.25">
      <c r="A115" s="175"/>
      <c r="B115" s="134"/>
      <c r="C115" s="170"/>
      <c r="D115" s="200"/>
      <c r="E115" s="201"/>
      <c r="F115" s="201"/>
      <c r="G115" s="121" t="s">
        <v>205</v>
      </c>
      <c r="H115" s="59" t="s">
        <v>196</v>
      </c>
      <c r="I115" s="56" t="s">
        <v>197</v>
      </c>
      <c r="J115" s="56">
        <v>4</v>
      </c>
      <c r="K115" s="56">
        <v>1</v>
      </c>
      <c r="L115" s="56">
        <v>1</v>
      </c>
      <c r="M115" s="56">
        <v>1</v>
      </c>
      <c r="N115" s="56">
        <v>1</v>
      </c>
      <c r="O115" s="60">
        <v>44562</v>
      </c>
      <c r="P115" s="61">
        <v>44926</v>
      </c>
      <c r="Q115" s="180"/>
      <c r="R115" s="182"/>
      <c r="S115" s="204"/>
      <c r="T115" s="160"/>
      <c r="U115" s="90"/>
      <c r="V115" s="111"/>
      <c r="W115" s="112"/>
      <c r="X115" s="112"/>
      <c r="Y115" s="112"/>
      <c r="Z115" s="112"/>
    </row>
    <row r="116" spans="1:27" ht="42.75" customHeight="1" thickBot="1" x14ac:dyDescent="0.3">
      <c r="A116" s="175"/>
      <c r="B116" s="134"/>
      <c r="C116" s="171"/>
      <c r="D116" s="186"/>
      <c r="E116" s="195"/>
      <c r="F116" s="195"/>
      <c r="G116" s="72" t="s">
        <v>206</v>
      </c>
      <c r="H116" s="35" t="s">
        <v>207</v>
      </c>
      <c r="I116" s="34" t="s">
        <v>204</v>
      </c>
      <c r="J116" s="34">
        <v>4</v>
      </c>
      <c r="K116" s="34">
        <v>1</v>
      </c>
      <c r="L116" s="34">
        <v>1</v>
      </c>
      <c r="M116" s="34">
        <v>1</v>
      </c>
      <c r="N116" s="34">
        <v>1</v>
      </c>
      <c r="O116" s="45">
        <v>44562</v>
      </c>
      <c r="P116" s="53">
        <v>44926</v>
      </c>
      <c r="Q116" s="166"/>
      <c r="R116" s="183"/>
      <c r="S116" s="205"/>
      <c r="T116" s="141"/>
      <c r="U116" s="90"/>
      <c r="V116" s="111"/>
      <c r="W116" s="112"/>
      <c r="X116" s="112"/>
      <c r="Y116" s="112"/>
      <c r="Z116" s="112"/>
    </row>
    <row r="117" spans="1:27" ht="45" x14ac:dyDescent="0.25">
      <c r="A117" s="175"/>
      <c r="B117" s="134"/>
      <c r="C117" s="177" t="s">
        <v>129</v>
      </c>
      <c r="D117" s="184" t="s">
        <v>292</v>
      </c>
      <c r="E117" s="193" t="s">
        <v>113</v>
      </c>
      <c r="F117" s="193" t="s">
        <v>106</v>
      </c>
      <c r="G117" s="118" t="s">
        <v>391</v>
      </c>
      <c r="H117" s="37" t="s">
        <v>392</v>
      </c>
      <c r="I117" s="33" t="s">
        <v>13</v>
      </c>
      <c r="J117" s="33">
        <v>4</v>
      </c>
      <c r="K117" s="33">
        <v>1</v>
      </c>
      <c r="L117" s="33">
        <v>1</v>
      </c>
      <c r="M117" s="33">
        <v>1</v>
      </c>
      <c r="N117" s="33">
        <v>1</v>
      </c>
      <c r="O117" s="44">
        <v>44562</v>
      </c>
      <c r="P117" s="51">
        <v>44926</v>
      </c>
      <c r="Q117" s="165">
        <v>1.4999999999999999E-2</v>
      </c>
      <c r="R117" s="181"/>
      <c r="S117" s="203"/>
      <c r="T117" s="139"/>
      <c r="U117" s="90"/>
      <c r="V117" s="111"/>
      <c r="W117" s="112"/>
      <c r="X117" s="112"/>
      <c r="Y117" s="112"/>
      <c r="Z117" s="112"/>
    </row>
    <row r="118" spans="1:27" ht="45.75" thickBot="1" x14ac:dyDescent="0.3">
      <c r="A118" s="176"/>
      <c r="B118" s="135"/>
      <c r="C118" s="177"/>
      <c r="D118" s="186"/>
      <c r="E118" s="195"/>
      <c r="F118" s="195"/>
      <c r="G118" s="72" t="s">
        <v>393</v>
      </c>
      <c r="H118" s="35" t="s">
        <v>394</v>
      </c>
      <c r="I118" s="34" t="s">
        <v>13</v>
      </c>
      <c r="J118" s="34">
        <v>4</v>
      </c>
      <c r="K118" s="34">
        <v>1</v>
      </c>
      <c r="L118" s="34">
        <v>1</v>
      </c>
      <c r="M118" s="34">
        <v>1</v>
      </c>
      <c r="N118" s="34">
        <v>1</v>
      </c>
      <c r="O118" s="45">
        <v>44562</v>
      </c>
      <c r="P118" s="53">
        <v>44926</v>
      </c>
      <c r="Q118" s="166"/>
      <c r="R118" s="183"/>
      <c r="S118" s="205"/>
      <c r="T118" s="141"/>
      <c r="U118" s="90"/>
      <c r="V118" s="111"/>
      <c r="W118" s="112"/>
      <c r="X118" s="112"/>
      <c r="Y118" s="112"/>
      <c r="Z118" s="112"/>
    </row>
    <row r="119" spans="1:27" ht="30" x14ac:dyDescent="0.25">
      <c r="A119" s="172" t="s">
        <v>139</v>
      </c>
      <c r="B119" s="173" t="s">
        <v>138</v>
      </c>
      <c r="C119" s="177" t="s">
        <v>135</v>
      </c>
      <c r="D119" s="184" t="s">
        <v>293</v>
      </c>
      <c r="E119" s="193" t="s">
        <v>114</v>
      </c>
      <c r="F119" s="193" t="s">
        <v>106</v>
      </c>
      <c r="G119" s="37" t="s">
        <v>441</v>
      </c>
      <c r="H119" s="37" t="s">
        <v>395</v>
      </c>
      <c r="I119" s="33" t="s">
        <v>396</v>
      </c>
      <c r="J119" s="33">
        <v>1</v>
      </c>
      <c r="K119" s="33">
        <v>1</v>
      </c>
      <c r="L119" s="33">
        <v>0</v>
      </c>
      <c r="M119" s="33">
        <v>0</v>
      </c>
      <c r="N119" s="33">
        <v>0</v>
      </c>
      <c r="O119" s="44">
        <v>44562</v>
      </c>
      <c r="P119" s="51">
        <v>44650</v>
      </c>
      <c r="Q119" s="165">
        <v>0.01</v>
      </c>
      <c r="R119" s="181"/>
      <c r="S119" s="203"/>
      <c r="T119" s="139"/>
      <c r="U119" s="219" t="s">
        <v>450</v>
      </c>
      <c r="V119" s="221">
        <v>40000000</v>
      </c>
      <c r="W119" s="219"/>
      <c r="X119" s="219"/>
      <c r="Y119" s="219"/>
      <c r="Z119" s="219"/>
      <c r="AA119" s="223" t="s">
        <v>452</v>
      </c>
    </row>
    <row r="120" spans="1:27" ht="61.5" customHeight="1" thickBot="1" x14ac:dyDescent="0.3">
      <c r="A120" s="172"/>
      <c r="B120" s="173"/>
      <c r="C120" s="177"/>
      <c r="D120" s="186"/>
      <c r="E120" s="195"/>
      <c r="F120" s="195"/>
      <c r="G120" s="35" t="s">
        <v>440</v>
      </c>
      <c r="H120" s="35" t="s">
        <v>397</v>
      </c>
      <c r="I120" s="34" t="s">
        <v>396</v>
      </c>
      <c r="J120" s="34">
        <v>2</v>
      </c>
      <c r="K120" s="34">
        <v>0</v>
      </c>
      <c r="L120" s="34">
        <v>1</v>
      </c>
      <c r="M120" s="34">
        <v>0</v>
      </c>
      <c r="N120" s="34">
        <v>1</v>
      </c>
      <c r="O120" s="45">
        <v>44652</v>
      </c>
      <c r="P120" s="53">
        <v>44926</v>
      </c>
      <c r="Q120" s="166"/>
      <c r="R120" s="183"/>
      <c r="S120" s="205"/>
      <c r="T120" s="141"/>
      <c r="U120" s="220"/>
      <c r="V120" s="222"/>
      <c r="W120" s="220"/>
      <c r="X120" s="220"/>
      <c r="Y120" s="220"/>
      <c r="Z120" s="220"/>
      <c r="AA120" s="223"/>
    </row>
    <row r="121" spans="1:27" ht="58.5" customHeight="1" thickBot="1" x14ac:dyDescent="0.3">
      <c r="A121" s="172"/>
      <c r="B121" s="173"/>
      <c r="C121" s="169" t="s">
        <v>136</v>
      </c>
      <c r="D121" s="38" t="s">
        <v>294</v>
      </c>
      <c r="E121" s="75" t="s">
        <v>111</v>
      </c>
      <c r="F121" s="75" t="s">
        <v>106</v>
      </c>
      <c r="G121" s="40" t="s">
        <v>398</v>
      </c>
      <c r="H121" s="40" t="s">
        <v>399</v>
      </c>
      <c r="I121" s="39" t="s">
        <v>396</v>
      </c>
      <c r="J121" s="39">
        <v>2</v>
      </c>
      <c r="K121" s="39">
        <v>1</v>
      </c>
      <c r="L121" s="39">
        <v>0</v>
      </c>
      <c r="M121" s="39">
        <v>1</v>
      </c>
      <c r="N121" s="39">
        <v>0</v>
      </c>
      <c r="O121" s="43">
        <v>44562</v>
      </c>
      <c r="P121" s="50">
        <v>44743</v>
      </c>
      <c r="Q121" s="47">
        <f>0.75*1/100</f>
        <v>7.4999999999999997E-3</v>
      </c>
      <c r="R121" s="47"/>
      <c r="S121" s="46"/>
      <c r="T121" s="100"/>
      <c r="U121" s="90" t="s">
        <v>450</v>
      </c>
      <c r="V121" s="111">
        <v>15000000</v>
      </c>
      <c r="W121" s="112"/>
      <c r="X121" s="112"/>
      <c r="Y121" s="112"/>
      <c r="Z121" s="112"/>
      <c r="AA121" s="1" t="s">
        <v>451</v>
      </c>
    </row>
    <row r="122" spans="1:27" ht="42.75" customHeight="1" x14ac:dyDescent="0.25">
      <c r="A122" s="172"/>
      <c r="B122" s="173"/>
      <c r="C122" s="170"/>
      <c r="D122" s="184" t="s">
        <v>295</v>
      </c>
      <c r="E122" s="193" t="s">
        <v>116</v>
      </c>
      <c r="F122" s="193" t="s">
        <v>115</v>
      </c>
      <c r="G122" s="37" t="s">
        <v>400</v>
      </c>
      <c r="H122" s="37" t="s">
        <v>401</v>
      </c>
      <c r="I122" s="33" t="s">
        <v>396</v>
      </c>
      <c r="J122" s="33">
        <v>1</v>
      </c>
      <c r="K122" s="33">
        <v>0</v>
      </c>
      <c r="L122" s="33">
        <v>0</v>
      </c>
      <c r="M122" s="33">
        <v>0</v>
      </c>
      <c r="N122" s="33">
        <v>1</v>
      </c>
      <c r="O122" s="44">
        <v>44835</v>
      </c>
      <c r="P122" s="51">
        <v>44926</v>
      </c>
      <c r="Q122" s="165">
        <v>0.01</v>
      </c>
      <c r="R122" s="181"/>
      <c r="S122" s="203"/>
      <c r="T122" s="139"/>
      <c r="U122" s="90"/>
      <c r="V122" s="111"/>
      <c r="W122" s="112"/>
      <c r="X122" s="112"/>
      <c r="Y122" s="112"/>
      <c r="Z122" s="112"/>
    </row>
    <row r="123" spans="1:27" ht="31.5" customHeight="1" thickBot="1" x14ac:dyDescent="0.3">
      <c r="A123" s="172"/>
      <c r="B123" s="173"/>
      <c r="C123" s="171"/>
      <c r="D123" s="186"/>
      <c r="E123" s="195"/>
      <c r="F123" s="195"/>
      <c r="G123" s="35" t="s">
        <v>402</v>
      </c>
      <c r="H123" s="35" t="s">
        <v>401</v>
      </c>
      <c r="I123" s="34" t="s">
        <v>396</v>
      </c>
      <c r="J123" s="34">
        <v>1</v>
      </c>
      <c r="K123" s="34">
        <v>0</v>
      </c>
      <c r="L123" s="34">
        <v>0</v>
      </c>
      <c r="M123" s="34">
        <v>0</v>
      </c>
      <c r="N123" s="34">
        <v>1</v>
      </c>
      <c r="O123" s="45">
        <v>44835</v>
      </c>
      <c r="P123" s="53">
        <v>44926</v>
      </c>
      <c r="Q123" s="166"/>
      <c r="R123" s="183"/>
      <c r="S123" s="205"/>
      <c r="T123" s="141"/>
      <c r="U123" s="90"/>
      <c r="V123" s="111"/>
      <c r="W123" s="112"/>
      <c r="X123" s="112"/>
      <c r="Y123" s="112"/>
      <c r="Z123" s="112"/>
    </row>
    <row r="124" spans="1:27" ht="30" x14ac:dyDescent="0.25">
      <c r="A124" s="172"/>
      <c r="B124" s="173"/>
      <c r="C124" s="169" t="s">
        <v>137</v>
      </c>
      <c r="D124" s="202" t="s">
        <v>296</v>
      </c>
      <c r="E124" s="198" t="s">
        <v>111</v>
      </c>
      <c r="F124" s="198" t="s">
        <v>106</v>
      </c>
      <c r="G124" s="119" t="s">
        <v>437</v>
      </c>
      <c r="H124" s="32" t="s">
        <v>337</v>
      </c>
      <c r="I124" s="30" t="s">
        <v>396</v>
      </c>
      <c r="J124" s="30">
        <v>1</v>
      </c>
      <c r="K124" s="30">
        <v>1</v>
      </c>
      <c r="L124" s="30">
        <v>0</v>
      </c>
      <c r="M124" s="30">
        <v>0</v>
      </c>
      <c r="N124" s="30">
        <v>0</v>
      </c>
      <c r="O124" s="42">
        <v>44562</v>
      </c>
      <c r="P124" s="54">
        <v>44650</v>
      </c>
      <c r="Q124" s="178">
        <f>0.75*4/100</f>
        <v>0.03</v>
      </c>
      <c r="R124" s="182"/>
      <c r="S124" s="204"/>
      <c r="T124" s="161"/>
      <c r="U124" s="90" t="s">
        <v>453</v>
      </c>
      <c r="V124" s="111">
        <v>140000000</v>
      </c>
      <c r="W124" s="112"/>
      <c r="X124" s="112"/>
      <c r="Y124" s="112"/>
      <c r="Z124" s="112"/>
      <c r="AA124" s="1" t="s">
        <v>454</v>
      </c>
    </row>
    <row r="125" spans="1:27" x14ac:dyDescent="0.25">
      <c r="A125" s="172"/>
      <c r="B125" s="173"/>
      <c r="C125" s="170"/>
      <c r="D125" s="185"/>
      <c r="E125" s="194"/>
      <c r="F125" s="194"/>
      <c r="G125" s="67" t="s">
        <v>403</v>
      </c>
      <c r="H125" s="20" t="s">
        <v>404</v>
      </c>
      <c r="I125" s="29" t="s">
        <v>396</v>
      </c>
      <c r="J125" s="29">
        <v>2</v>
      </c>
      <c r="K125" s="29">
        <v>0</v>
      </c>
      <c r="L125" s="29">
        <v>1</v>
      </c>
      <c r="M125" s="29">
        <v>0</v>
      </c>
      <c r="N125" s="29">
        <v>1</v>
      </c>
      <c r="O125" s="9">
        <v>44652</v>
      </c>
      <c r="P125" s="52">
        <v>44926</v>
      </c>
      <c r="Q125" s="179"/>
      <c r="R125" s="182"/>
      <c r="S125" s="204"/>
      <c r="T125" s="140"/>
      <c r="U125" s="90"/>
      <c r="V125" s="111"/>
      <c r="W125" s="112"/>
      <c r="X125" s="112"/>
      <c r="Y125" s="112"/>
      <c r="Z125" s="112"/>
    </row>
    <row r="126" spans="1:27" ht="27" customHeight="1" x14ac:dyDescent="0.25">
      <c r="A126" s="172"/>
      <c r="B126" s="173"/>
      <c r="C126" s="170"/>
      <c r="D126" s="185"/>
      <c r="E126" s="194"/>
      <c r="F126" s="194"/>
      <c r="G126" s="67" t="s">
        <v>438</v>
      </c>
      <c r="H126" s="20" t="s">
        <v>337</v>
      </c>
      <c r="I126" s="29" t="s">
        <v>396</v>
      </c>
      <c r="J126" s="29">
        <v>1</v>
      </c>
      <c r="K126" s="29">
        <v>1</v>
      </c>
      <c r="L126" s="29">
        <v>0</v>
      </c>
      <c r="M126" s="29">
        <v>0</v>
      </c>
      <c r="N126" s="29">
        <v>0</v>
      </c>
      <c r="O126" s="9">
        <v>44562</v>
      </c>
      <c r="P126" s="52">
        <v>44650</v>
      </c>
      <c r="Q126" s="179"/>
      <c r="R126" s="182"/>
      <c r="S126" s="204"/>
      <c r="T126" s="140"/>
      <c r="U126" s="90"/>
      <c r="V126" s="111"/>
      <c r="W126" s="112"/>
      <c r="X126" s="112"/>
      <c r="Y126" s="112"/>
      <c r="Z126" s="112"/>
    </row>
    <row r="127" spans="1:27" ht="39.75" customHeight="1" thickBot="1" x14ac:dyDescent="0.3">
      <c r="A127" s="172"/>
      <c r="B127" s="173"/>
      <c r="C127" s="170"/>
      <c r="D127" s="186"/>
      <c r="E127" s="195"/>
      <c r="F127" s="195"/>
      <c r="G127" s="72" t="s">
        <v>439</v>
      </c>
      <c r="H127" s="35" t="s">
        <v>342</v>
      </c>
      <c r="I127" s="34" t="s">
        <v>396</v>
      </c>
      <c r="J127" s="34">
        <v>2</v>
      </c>
      <c r="K127" s="34">
        <v>0</v>
      </c>
      <c r="L127" s="34">
        <v>1</v>
      </c>
      <c r="M127" s="34">
        <v>0</v>
      </c>
      <c r="N127" s="34">
        <v>1</v>
      </c>
      <c r="O127" s="45">
        <v>44652</v>
      </c>
      <c r="P127" s="53">
        <v>44926</v>
      </c>
      <c r="Q127" s="166"/>
      <c r="R127" s="183"/>
      <c r="S127" s="205"/>
      <c r="T127" s="141"/>
      <c r="U127" s="90"/>
      <c r="V127" s="111"/>
      <c r="W127" s="112"/>
      <c r="X127" s="112"/>
      <c r="Y127" s="112"/>
      <c r="Z127" s="112"/>
    </row>
    <row r="128" spans="1:27" ht="60" x14ac:dyDescent="0.25">
      <c r="A128" s="172"/>
      <c r="B128" s="173"/>
      <c r="C128" s="170"/>
      <c r="D128" s="184" t="s">
        <v>297</v>
      </c>
      <c r="E128" s="193" t="s">
        <v>111</v>
      </c>
      <c r="F128" s="193" t="s">
        <v>106</v>
      </c>
      <c r="G128" s="118" t="s">
        <v>405</v>
      </c>
      <c r="H128" s="118" t="s">
        <v>406</v>
      </c>
      <c r="I128" s="33" t="s">
        <v>312</v>
      </c>
      <c r="J128" s="33">
        <v>4</v>
      </c>
      <c r="K128" s="33">
        <v>1</v>
      </c>
      <c r="L128" s="33">
        <v>1</v>
      </c>
      <c r="M128" s="33">
        <v>1</v>
      </c>
      <c r="N128" s="33">
        <v>1</v>
      </c>
      <c r="O128" s="44">
        <v>44562</v>
      </c>
      <c r="P128" s="51">
        <v>44926</v>
      </c>
      <c r="Q128" s="165">
        <v>0.03</v>
      </c>
      <c r="R128" s="181"/>
      <c r="S128" s="203"/>
      <c r="T128" s="139"/>
      <c r="U128" s="90"/>
      <c r="V128" s="111"/>
      <c r="W128" s="112"/>
      <c r="X128" s="112"/>
      <c r="Y128" s="112"/>
      <c r="Z128" s="112"/>
    </row>
    <row r="129" spans="1:26" ht="60" x14ac:dyDescent="0.25">
      <c r="A129" s="172"/>
      <c r="B129" s="173"/>
      <c r="C129" s="170"/>
      <c r="D129" s="185"/>
      <c r="E129" s="194"/>
      <c r="F129" s="194"/>
      <c r="G129" s="122" t="s">
        <v>407</v>
      </c>
      <c r="H129" s="122" t="s">
        <v>408</v>
      </c>
      <c r="I129" s="16" t="s">
        <v>312</v>
      </c>
      <c r="J129" s="29">
        <v>2</v>
      </c>
      <c r="K129" s="29">
        <v>0</v>
      </c>
      <c r="L129" s="29">
        <v>1</v>
      </c>
      <c r="M129" s="29">
        <v>0</v>
      </c>
      <c r="N129" s="29">
        <v>1</v>
      </c>
      <c r="O129" s="9">
        <v>44652</v>
      </c>
      <c r="P129" s="52">
        <v>44926</v>
      </c>
      <c r="Q129" s="179"/>
      <c r="R129" s="182"/>
      <c r="S129" s="204"/>
      <c r="T129" s="140"/>
      <c r="U129" s="90"/>
      <c r="V129" s="111"/>
      <c r="W129" s="112"/>
      <c r="X129" s="112"/>
      <c r="Y129" s="112"/>
      <c r="Z129" s="112"/>
    </row>
    <row r="130" spans="1:26" ht="45" x14ac:dyDescent="0.25">
      <c r="A130" s="172"/>
      <c r="B130" s="173"/>
      <c r="C130" s="170"/>
      <c r="D130" s="185"/>
      <c r="E130" s="194"/>
      <c r="F130" s="194"/>
      <c r="G130" s="67" t="s">
        <v>409</v>
      </c>
      <c r="H130" s="67" t="s">
        <v>410</v>
      </c>
      <c r="I130" s="29" t="s">
        <v>312</v>
      </c>
      <c r="J130" s="29">
        <v>10</v>
      </c>
      <c r="K130" s="29">
        <v>0</v>
      </c>
      <c r="L130" s="29">
        <v>5</v>
      </c>
      <c r="M130" s="29">
        <v>0</v>
      </c>
      <c r="N130" s="29">
        <v>5</v>
      </c>
      <c r="O130" s="9">
        <v>44652</v>
      </c>
      <c r="P130" s="52">
        <v>44926</v>
      </c>
      <c r="Q130" s="179"/>
      <c r="R130" s="182"/>
      <c r="S130" s="204"/>
      <c r="T130" s="140"/>
      <c r="U130" s="90"/>
      <c r="V130" s="111"/>
      <c r="W130" s="112"/>
      <c r="X130" s="112"/>
      <c r="Y130" s="112"/>
      <c r="Z130" s="112"/>
    </row>
    <row r="131" spans="1:26" ht="30" x14ac:dyDescent="0.25">
      <c r="A131" s="172"/>
      <c r="B131" s="173"/>
      <c r="C131" s="170"/>
      <c r="D131" s="185"/>
      <c r="E131" s="194"/>
      <c r="F131" s="194"/>
      <c r="G131" s="67" t="s">
        <v>411</v>
      </c>
      <c r="H131" s="67" t="s">
        <v>443</v>
      </c>
      <c r="I131" s="29" t="s">
        <v>312</v>
      </c>
      <c r="J131" s="29">
        <v>1</v>
      </c>
      <c r="K131" s="29">
        <v>0</v>
      </c>
      <c r="L131" s="29">
        <v>0</v>
      </c>
      <c r="M131" s="29">
        <v>0</v>
      </c>
      <c r="N131" s="29">
        <v>1</v>
      </c>
      <c r="O131" s="9">
        <v>44835</v>
      </c>
      <c r="P131" s="52">
        <v>44926</v>
      </c>
      <c r="Q131" s="179"/>
      <c r="R131" s="182"/>
      <c r="S131" s="204"/>
      <c r="T131" s="140"/>
      <c r="U131" s="90"/>
      <c r="V131" s="111"/>
      <c r="W131" s="112"/>
      <c r="X131" s="112"/>
      <c r="Y131" s="112"/>
      <c r="Z131" s="112"/>
    </row>
    <row r="132" spans="1:26" x14ac:dyDescent="0.25">
      <c r="A132" s="172"/>
      <c r="B132" s="173"/>
      <c r="C132" s="170"/>
      <c r="D132" s="185"/>
      <c r="E132" s="194"/>
      <c r="F132" s="194"/>
      <c r="G132" s="67" t="s">
        <v>412</v>
      </c>
      <c r="H132" s="67" t="s">
        <v>413</v>
      </c>
      <c r="I132" s="29" t="s">
        <v>312</v>
      </c>
      <c r="J132" s="29">
        <v>12</v>
      </c>
      <c r="K132" s="29">
        <v>3</v>
      </c>
      <c r="L132" s="29">
        <v>3</v>
      </c>
      <c r="M132" s="29">
        <v>3</v>
      </c>
      <c r="N132" s="29">
        <v>3</v>
      </c>
      <c r="O132" s="9">
        <v>44562</v>
      </c>
      <c r="P132" s="52">
        <v>44926</v>
      </c>
      <c r="Q132" s="179"/>
      <c r="R132" s="182"/>
      <c r="S132" s="204"/>
      <c r="T132" s="140"/>
      <c r="U132" s="90"/>
      <c r="V132" s="111"/>
      <c r="W132" s="112"/>
      <c r="X132" s="112"/>
      <c r="Y132" s="112"/>
      <c r="Z132" s="112"/>
    </row>
    <row r="133" spans="1:26" ht="30.75" thickBot="1" x14ac:dyDescent="0.3">
      <c r="A133" s="172"/>
      <c r="B133" s="173"/>
      <c r="C133" s="171"/>
      <c r="D133" s="186"/>
      <c r="E133" s="195"/>
      <c r="F133" s="195"/>
      <c r="G133" s="72" t="s">
        <v>414</v>
      </c>
      <c r="H133" s="72" t="s">
        <v>415</v>
      </c>
      <c r="I133" s="34" t="s">
        <v>312</v>
      </c>
      <c r="J133" s="34">
        <v>4</v>
      </c>
      <c r="K133" s="34">
        <v>1</v>
      </c>
      <c r="L133" s="34">
        <v>1</v>
      </c>
      <c r="M133" s="34">
        <v>1</v>
      </c>
      <c r="N133" s="34">
        <v>1</v>
      </c>
      <c r="O133" s="45">
        <v>44562</v>
      </c>
      <c r="P133" s="53">
        <v>44926</v>
      </c>
      <c r="Q133" s="166"/>
      <c r="R133" s="183"/>
      <c r="S133" s="205"/>
      <c r="T133" s="141"/>
      <c r="U133" s="90"/>
      <c r="V133" s="111"/>
      <c r="W133" s="112"/>
      <c r="X133" s="112"/>
      <c r="Y133" s="112"/>
      <c r="Z133" s="112"/>
    </row>
    <row r="134" spans="1:26" ht="15.75" x14ac:dyDescent="0.25">
      <c r="A134" s="10"/>
      <c r="B134" s="11"/>
      <c r="C134" s="10"/>
      <c r="D134" s="11"/>
      <c r="E134" s="10"/>
      <c r="F134" s="10"/>
      <c r="G134" s="27"/>
      <c r="H134" s="22"/>
      <c r="I134" s="10"/>
      <c r="J134" s="11"/>
      <c r="K134" s="10"/>
      <c r="L134" s="10"/>
      <c r="M134" s="10"/>
      <c r="N134" s="10"/>
      <c r="O134" s="10"/>
      <c r="P134" s="10"/>
      <c r="Q134" s="28">
        <f>SUM(Q12:Q133)</f>
        <v>1.0001000000000002</v>
      </c>
      <c r="R134" s="28">
        <f>SUM(R12:R133)</f>
        <v>5.0000000000000001E-3</v>
      </c>
      <c r="S134" s="28">
        <f>SUM(S12:S133)</f>
        <v>6.2500000000000001E-4</v>
      </c>
      <c r="T134" s="10"/>
      <c r="U134" s="10"/>
    </row>
    <row r="136" spans="1:26" ht="30" x14ac:dyDescent="0.25">
      <c r="A136" s="5" t="s">
        <v>142</v>
      </c>
      <c r="B136" s="26" t="s">
        <v>143</v>
      </c>
      <c r="C136" s="5" t="s">
        <v>163</v>
      </c>
      <c r="D136" s="26" t="s">
        <v>165</v>
      </c>
      <c r="G136" s="24" t="s">
        <v>416</v>
      </c>
      <c r="P136" s="5" t="s">
        <v>169</v>
      </c>
      <c r="Q136" s="23">
        <f>+S134/R134</f>
        <v>0.125</v>
      </c>
    </row>
    <row r="140" spans="1:26" x14ac:dyDescent="0.25">
      <c r="A140" s="167" t="s">
        <v>168</v>
      </c>
      <c r="B140" s="168"/>
    </row>
  </sheetData>
  <autoFilter ref="A11:T134"/>
  <mergeCells count="261">
    <mergeCell ref="U119:U120"/>
    <mergeCell ref="V119:V120"/>
    <mergeCell ref="Z119:Z120"/>
    <mergeCell ref="Y119:Y120"/>
    <mergeCell ref="X119:X120"/>
    <mergeCell ref="W119:W120"/>
    <mergeCell ref="AA119:AA120"/>
    <mergeCell ref="T1:Z2"/>
    <mergeCell ref="T3:Z4"/>
    <mergeCell ref="T5:Z6"/>
    <mergeCell ref="H7:Z9"/>
    <mergeCell ref="P1:S2"/>
    <mergeCell ref="P3:S4"/>
    <mergeCell ref="P5:S6"/>
    <mergeCell ref="Q10:S10"/>
    <mergeCell ref="U10:Z10"/>
    <mergeCell ref="R94:R96"/>
    <mergeCell ref="R97:R98"/>
    <mergeCell ref="R99:R101"/>
    <mergeCell ref="R102:R108"/>
    <mergeCell ref="R110:R112"/>
    <mergeCell ref="T74:T75"/>
    <mergeCell ref="S59:S62"/>
    <mergeCell ref="S63:S67"/>
    <mergeCell ref="S124:S127"/>
    <mergeCell ref="S128:S133"/>
    <mergeCell ref="T12:T15"/>
    <mergeCell ref="S94:S96"/>
    <mergeCell ref="S97:S98"/>
    <mergeCell ref="S99:S101"/>
    <mergeCell ref="S102:S108"/>
    <mergeCell ref="S110:S112"/>
    <mergeCell ref="S113:S116"/>
    <mergeCell ref="S117:S118"/>
    <mergeCell ref="S119:S120"/>
    <mergeCell ref="S122:S123"/>
    <mergeCell ref="S16:S20"/>
    <mergeCell ref="S21:S23"/>
    <mergeCell ref="S25:S26"/>
    <mergeCell ref="S31:S33"/>
    <mergeCell ref="S34:S36"/>
    <mergeCell ref="S37:S39"/>
    <mergeCell ref="S40:S45"/>
    <mergeCell ref="S46:S58"/>
    <mergeCell ref="T94:T96"/>
    <mergeCell ref="S12:S15"/>
    <mergeCell ref="T16:T20"/>
    <mergeCell ref="T21:T23"/>
    <mergeCell ref="R128:R133"/>
    <mergeCell ref="R113:R116"/>
    <mergeCell ref="R117:R118"/>
    <mergeCell ref="R119:R120"/>
    <mergeCell ref="R122:R123"/>
    <mergeCell ref="R124:R127"/>
    <mergeCell ref="R59:R62"/>
    <mergeCell ref="R63:R67"/>
    <mergeCell ref="R68:R73"/>
    <mergeCell ref="R74:R75"/>
    <mergeCell ref="R76:R82"/>
    <mergeCell ref="R83:R86"/>
    <mergeCell ref="R87:R89"/>
    <mergeCell ref="R90:R92"/>
    <mergeCell ref="S68:S73"/>
    <mergeCell ref="S74:S75"/>
    <mergeCell ref="S76:S82"/>
    <mergeCell ref="S83:S86"/>
    <mergeCell ref="S87:S89"/>
    <mergeCell ref="S90:S92"/>
    <mergeCell ref="T59:T62"/>
    <mergeCell ref="T63:T67"/>
    <mergeCell ref="T68:T73"/>
    <mergeCell ref="T76:T82"/>
    <mergeCell ref="T83:T86"/>
    <mergeCell ref="T87:T89"/>
    <mergeCell ref="T90:T92"/>
    <mergeCell ref="R12:R15"/>
    <mergeCell ref="R16:R20"/>
    <mergeCell ref="R21:R23"/>
    <mergeCell ref="R25:R26"/>
    <mergeCell ref="R31:R33"/>
    <mergeCell ref="R34:R36"/>
    <mergeCell ref="R37:R39"/>
    <mergeCell ref="R40:R45"/>
    <mergeCell ref="R46:R58"/>
    <mergeCell ref="D117:D118"/>
    <mergeCell ref="D119:D120"/>
    <mergeCell ref="D122:D123"/>
    <mergeCell ref="D124:D127"/>
    <mergeCell ref="D102:D108"/>
    <mergeCell ref="E124:E127"/>
    <mergeCell ref="E128:E133"/>
    <mergeCell ref="D46:D58"/>
    <mergeCell ref="D59:D62"/>
    <mergeCell ref="D63:D67"/>
    <mergeCell ref="D74:D75"/>
    <mergeCell ref="D68:D73"/>
    <mergeCell ref="D76:D82"/>
    <mergeCell ref="D83:D86"/>
    <mergeCell ref="D87:D89"/>
    <mergeCell ref="E102:E108"/>
    <mergeCell ref="E110:E112"/>
    <mergeCell ref="E113:E116"/>
    <mergeCell ref="E117:E118"/>
    <mergeCell ref="E119:E120"/>
    <mergeCell ref="D90:D92"/>
    <mergeCell ref="D94:D96"/>
    <mergeCell ref="D97:D98"/>
    <mergeCell ref="D99:D101"/>
    <mergeCell ref="D128:D133"/>
    <mergeCell ref="D110:D112"/>
    <mergeCell ref="D113:D116"/>
    <mergeCell ref="F122:F123"/>
    <mergeCell ref="F124:F127"/>
    <mergeCell ref="F128:F133"/>
    <mergeCell ref="E46:E58"/>
    <mergeCell ref="E59:E62"/>
    <mergeCell ref="E63:E67"/>
    <mergeCell ref="E74:E75"/>
    <mergeCell ref="E68:E73"/>
    <mergeCell ref="E76:E82"/>
    <mergeCell ref="E83:E86"/>
    <mergeCell ref="F99:F101"/>
    <mergeCell ref="F102:F108"/>
    <mergeCell ref="F110:F112"/>
    <mergeCell ref="F113:F116"/>
    <mergeCell ref="F117:F118"/>
    <mergeCell ref="F119:F120"/>
    <mergeCell ref="E122:E123"/>
    <mergeCell ref="E87:E89"/>
    <mergeCell ref="E90:E92"/>
    <mergeCell ref="E94:E96"/>
    <mergeCell ref="E97:E98"/>
    <mergeCell ref="E99:E101"/>
    <mergeCell ref="E21:E23"/>
    <mergeCell ref="E25:E26"/>
    <mergeCell ref="E34:E36"/>
    <mergeCell ref="E37:E39"/>
    <mergeCell ref="F97:F98"/>
    <mergeCell ref="F46:F58"/>
    <mergeCell ref="F59:F62"/>
    <mergeCell ref="F63:F67"/>
    <mergeCell ref="F74:F75"/>
    <mergeCell ref="F68:F73"/>
    <mergeCell ref="F76:F82"/>
    <mergeCell ref="F83:F86"/>
    <mergeCell ref="F90:F92"/>
    <mergeCell ref="F94:F96"/>
    <mergeCell ref="F40:F45"/>
    <mergeCell ref="F34:F36"/>
    <mergeCell ref="F37:F39"/>
    <mergeCell ref="E40:E45"/>
    <mergeCell ref="F87:F88"/>
    <mergeCell ref="A12:A26"/>
    <mergeCell ref="A27:A39"/>
    <mergeCell ref="D30:D33"/>
    <mergeCell ref="C30:C33"/>
    <mergeCell ref="E12:E15"/>
    <mergeCell ref="D12:D15"/>
    <mergeCell ref="D16:D20"/>
    <mergeCell ref="E16:E20"/>
    <mergeCell ref="F21:F23"/>
    <mergeCell ref="F25:F26"/>
    <mergeCell ref="D21:D23"/>
    <mergeCell ref="D25:D26"/>
    <mergeCell ref="F12:F14"/>
    <mergeCell ref="F16:F19"/>
    <mergeCell ref="F30:F33"/>
    <mergeCell ref="E30:E33"/>
    <mergeCell ref="Q12:Q15"/>
    <mergeCell ref="Q16:Q20"/>
    <mergeCell ref="Q21:Q23"/>
    <mergeCell ref="Q25:Q26"/>
    <mergeCell ref="D34:D36"/>
    <mergeCell ref="D37:D39"/>
    <mergeCell ref="D40:D45"/>
    <mergeCell ref="B12:B15"/>
    <mergeCell ref="B16:B23"/>
    <mergeCell ref="B25:B26"/>
    <mergeCell ref="B27:B39"/>
    <mergeCell ref="Q30:Q33"/>
    <mergeCell ref="Q74:Q75"/>
    <mergeCell ref="Q46:Q58"/>
    <mergeCell ref="Q68:Q73"/>
    <mergeCell ref="Q76:Q82"/>
    <mergeCell ref="Q83:Q86"/>
    <mergeCell ref="Q34:Q36"/>
    <mergeCell ref="Q37:Q39"/>
    <mergeCell ref="Q40:Q45"/>
    <mergeCell ref="Q59:Q62"/>
    <mergeCell ref="Q63:Q67"/>
    <mergeCell ref="Q122:Q123"/>
    <mergeCell ref="Q124:Q127"/>
    <mergeCell ref="Q128:Q133"/>
    <mergeCell ref="Q99:Q101"/>
    <mergeCell ref="Q102:Q108"/>
    <mergeCell ref="Q110:Q112"/>
    <mergeCell ref="Q113:Q116"/>
    <mergeCell ref="Q117:Q118"/>
    <mergeCell ref="Q87:Q89"/>
    <mergeCell ref="Q90:Q92"/>
    <mergeCell ref="Q94:Q96"/>
    <mergeCell ref="Q97:Q98"/>
    <mergeCell ref="A140:B140"/>
    <mergeCell ref="C27:C29"/>
    <mergeCell ref="C46:C62"/>
    <mergeCell ref="B68:B86"/>
    <mergeCell ref="C74:C86"/>
    <mergeCell ref="C87:C109"/>
    <mergeCell ref="C110:C116"/>
    <mergeCell ref="C121:C123"/>
    <mergeCell ref="C124:C133"/>
    <mergeCell ref="A40:A86"/>
    <mergeCell ref="B119:B133"/>
    <mergeCell ref="A119:A133"/>
    <mergeCell ref="B87:B118"/>
    <mergeCell ref="A87:A118"/>
    <mergeCell ref="C119:C120"/>
    <mergeCell ref="B40:B45"/>
    <mergeCell ref="B46:B67"/>
    <mergeCell ref="C117:C118"/>
    <mergeCell ref="C63:C67"/>
    <mergeCell ref="C68:C73"/>
    <mergeCell ref="C34:C36"/>
    <mergeCell ref="C37:C39"/>
    <mergeCell ref="C40:C45"/>
    <mergeCell ref="A7:G9"/>
    <mergeCell ref="C12:C26"/>
    <mergeCell ref="T128:T133"/>
    <mergeCell ref="A1:B6"/>
    <mergeCell ref="C1:O1"/>
    <mergeCell ref="C2:O2"/>
    <mergeCell ref="C3:O3"/>
    <mergeCell ref="C4:O6"/>
    <mergeCell ref="T97:T98"/>
    <mergeCell ref="T99:T101"/>
    <mergeCell ref="T102:T108"/>
    <mergeCell ref="T110:T112"/>
    <mergeCell ref="T113:T116"/>
    <mergeCell ref="T117:T118"/>
    <mergeCell ref="T119:T120"/>
    <mergeCell ref="T122:T123"/>
    <mergeCell ref="T124:T127"/>
    <mergeCell ref="T25:T26"/>
    <mergeCell ref="T31:T33"/>
    <mergeCell ref="T34:T36"/>
    <mergeCell ref="T37:T39"/>
    <mergeCell ref="T40:T45"/>
    <mergeCell ref="T46:T58"/>
    <mergeCell ref="Q119:Q120"/>
    <mergeCell ref="U12:U15"/>
    <mergeCell ref="V12:V15"/>
    <mergeCell ref="W12:W15"/>
    <mergeCell ref="Y12:Y15"/>
    <mergeCell ref="X12:X15"/>
    <mergeCell ref="Z12:Z15"/>
    <mergeCell ref="Z16:Z20"/>
    <mergeCell ref="Y16:Y20"/>
    <mergeCell ref="X16:X20"/>
    <mergeCell ref="W16:W20"/>
    <mergeCell ref="V16:V20"/>
    <mergeCell ref="U16:U20"/>
  </mergeCells>
  <pageMargins left="0.7" right="0.7" top="0.75" bottom="0.75" header="0.3" footer="0.3"/>
  <pageSetup paperSize="9" scale="3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F27"/>
  <sheetViews>
    <sheetView zoomScale="80" zoomScaleNormal="80" workbookViewId="0">
      <selection activeCell="F13" sqref="F13"/>
    </sheetView>
  </sheetViews>
  <sheetFormatPr baseColWidth="10" defaultColWidth="11.42578125" defaultRowHeight="15" x14ac:dyDescent="0.25"/>
  <cols>
    <col min="1" max="1" width="7.28515625" style="5" customWidth="1"/>
    <col min="2" max="2" width="27" style="1" customWidth="1"/>
    <col min="3" max="3" width="21.42578125" style="1" customWidth="1"/>
    <col min="4" max="4" width="29.7109375" style="1" customWidth="1"/>
    <col min="5" max="6" width="21.42578125" style="5" customWidth="1"/>
    <col min="7" max="16384" width="11.42578125" style="1"/>
  </cols>
  <sheetData>
    <row r="1" spans="1:6" x14ac:dyDescent="0.25">
      <c r="A1" s="241" t="s">
        <v>66</v>
      </c>
      <c r="B1" s="241"/>
      <c r="C1" s="241"/>
      <c r="D1" s="241"/>
      <c r="E1" s="241"/>
      <c r="F1" s="241"/>
    </row>
    <row r="2" spans="1:6" x14ac:dyDescent="0.25">
      <c r="A2" s="241"/>
      <c r="B2" s="241"/>
      <c r="C2" s="241"/>
      <c r="D2" s="241"/>
      <c r="E2" s="241"/>
      <c r="F2" s="241"/>
    </row>
    <row r="3" spans="1:6" ht="30" customHeight="1" x14ac:dyDescent="0.25">
      <c r="A3" s="242" t="s">
        <v>67</v>
      </c>
      <c r="B3" s="242"/>
      <c r="C3" s="243" t="s">
        <v>166</v>
      </c>
      <c r="D3" s="243"/>
      <c r="E3" s="243"/>
      <c r="F3" s="243"/>
    </row>
    <row r="4" spans="1:6" ht="138.75" customHeight="1" x14ac:dyDescent="0.25">
      <c r="A4" s="244" t="s">
        <v>68</v>
      </c>
      <c r="B4" s="245"/>
      <c r="C4" s="245"/>
      <c r="D4" s="245"/>
      <c r="E4" s="245"/>
      <c r="F4" s="246"/>
    </row>
    <row r="5" spans="1:6" x14ac:dyDescent="0.25">
      <c r="A5" s="6" t="s">
        <v>65</v>
      </c>
      <c r="B5" s="6" t="s">
        <v>0</v>
      </c>
      <c r="C5" s="6" t="s">
        <v>1</v>
      </c>
      <c r="D5" s="6" t="s">
        <v>2</v>
      </c>
      <c r="E5" s="6" t="s">
        <v>69</v>
      </c>
      <c r="F5" s="6" t="s">
        <v>3</v>
      </c>
    </row>
    <row r="6" spans="1:6" ht="30" customHeight="1" x14ac:dyDescent="0.25">
      <c r="A6" s="4">
        <v>1</v>
      </c>
      <c r="B6" s="2" t="s">
        <v>4</v>
      </c>
      <c r="C6" s="2" t="s">
        <v>24</v>
      </c>
      <c r="D6" s="3" t="s">
        <v>43</v>
      </c>
      <c r="E6" s="4"/>
      <c r="F6" s="4"/>
    </row>
    <row r="7" spans="1:6" ht="30" customHeight="1" x14ac:dyDescent="0.25">
      <c r="A7" s="4">
        <v>2</v>
      </c>
      <c r="B7" s="2" t="s">
        <v>5</v>
      </c>
      <c r="C7" s="2" t="s">
        <v>25</v>
      </c>
      <c r="D7" s="3" t="s">
        <v>44</v>
      </c>
      <c r="E7" s="4"/>
      <c r="F7" s="4"/>
    </row>
    <row r="8" spans="1:6" ht="30" customHeight="1" x14ac:dyDescent="0.25">
      <c r="A8" s="4">
        <v>3</v>
      </c>
      <c r="B8" s="2" t="s">
        <v>6</v>
      </c>
      <c r="C8" s="2" t="s">
        <v>28</v>
      </c>
      <c r="D8" s="3" t="s">
        <v>45</v>
      </c>
      <c r="E8" s="4"/>
      <c r="F8" s="4"/>
    </row>
    <row r="9" spans="1:6" ht="30" customHeight="1" x14ac:dyDescent="0.25">
      <c r="A9" s="4">
        <v>4</v>
      </c>
      <c r="B9" s="2" t="s">
        <v>7</v>
      </c>
      <c r="C9" s="2" t="s">
        <v>27</v>
      </c>
      <c r="D9" s="3" t="s">
        <v>46</v>
      </c>
      <c r="E9" s="4"/>
      <c r="F9" s="4"/>
    </row>
    <row r="10" spans="1:6" ht="30" customHeight="1" x14ac:dyDescent="0.25">
      <c r="A10" s="4">
        <v>5</v>
      </c>
      <c r="B10" s="2" t="s">
        <v>8</v>
      </c>
      <c r="C10" s="2" t="s">
        <v>26</v>
      </c>
      <c r="D10" s="3" t="s">
        <v>47</v>
      </c>
      <c r="E10" s="4"/>
      <c r="F10" s="4"/>
    </row>
    <row r="11" spans="1:6" ht="30" customHeight="1" x14ac:dyDescent="0.25">
      <c r="A11" s="4">
        <v>6</v>
      </c>
      <c r="B11" s="2" t="s">
        <v>9</v>
      </c>
      <c r="C11" s="2" t="s">
        <v>29</v>
      </c>
      <c r="D11" s="3" t="s">
        <v>48</v>
      </c>
      <c r="E11" s="4"/>
      <c r="F11" s="4"/>
    </row>
    <row r="12" spans="1:6" ht="30" customHeight="1" x14ac:dyDescent="0.25">
      <c r="A12" s="4">
        <v>7</v>
      </c>
      <c r="B12" s="2" t="s">
        <v>10</v>
      </c>
      <c r="C12" s="2" t="s">
        <v>30</v>
      </c>
      <c r="D12" s="3" t="s">
        <v>49</v>
      </c>
      <c r="E12" s="4"/>
      <c r="F12" s="4"/>
    </row>
    <row r="13" spans="1:6" ht="30" customHeight="1" x14ac:dyDescent="0.25">
      <c r="A13" s="4">
        <v>8</v>
      </c>
      <c r="B13" s="2" t="s">
        <v>11</v>
      </c>
      <c r="C13" s="2" t="s">
        <v>31</v>
      </c>
      <c r="D13" s="3" t="s">
        <v>50</v>
      </c>
      <c r="E13" s="4"/>
      <c r="F13" s="4"/>
    </row>
    <row r="14" spans="1:6" ht="30" customHeight="1" x14ac:dyDescent="0.25">
      <c r="A14" s="4">
        <v>9</v>
      </c>
      <c r="B14" s="2" t="s">
        <v>12</v>
      </c>
      <c r="C14" s="2" t="s">
        <v>32</v>
      </c>
      <c r="D14" s="3" t="s">
        <v>51</v>
      </c>
      <c r="E14" s="4" t="s">
        <v>70</v>
      </c>
      <c r="F14" s="4" t="s">
        <v>71</v>
      </c>
    </row>
    <row r="15" spans="1:6" ht="30" customHeight="1" x14ac:dyDescent="0.25">
      <c r="A15" s="4">
        <v>10</v>
      </c>
      <c r="B15" s="2" t="s">
        <v>13</v>
      </c>
      <c r="C15" s="2" t="s">
        <v>33</v>
      </c>
      <c r="D15" s="3" t="s">
        <v>52</v>
      </c>
      <c r="E15" s="4"/>
      <c r="F15" s="4"/>
    </row>
    <row r="16" spans="1:6" ht="30" customHeight="1" x14ac:dyDescent="0.25">
      <c r="A16" s="4">
        <v>11</v>
      </c>
      <c r="B16" s="2" t="s">
        <v>14</v>
      </c>
      <c r="C16" s="2" t="s">
        <v>34</v>
      </c>
      <c r="D16" s="3" t="s">
        <v>54</v>
      </c>
      <c r="E16" s="4"/>
      <c r="F16" s="4"/>
    </row>
    <row r="17" spans="1:6" ht="30" customHeight="1" x14ac:dyDescent="0.25">
      <c r="A17" s="4">
        <v>12</v>
      </c>
      <c r="B17" s="2" t="s">
        <v>15</v>
      </c>
      <c r="C17" s="2" t="s">
        <v>35</v>
      </c>
      <c r="D17" s="3" t="s">
        <v>62</v>
      </c>
      <c r="E17" s="4"/>
      <c r="F17" s="4"/>
    </row>
    <row r="18" spans="1:6" ht="30" customHeight="1" x14ac:dyDescent="0.25">
      <c r="A18" s="4">
        <v>13</v>
      </c>
      <c r="B18" s="2" t="s">
        <v>16</v>
      </c>
      <c r="C18" s="2" t="s">
        <v>36</v>
      </c>
      <c r="D18" s="3" t="s">
        <v>55</v>
      </c>
      <c r="E18" s="4"/>
      <c r="F18" s="4"/>
    </row>
    <row r="19" spans="1:6" ht="30" customHeight="1" x14ac:dyDescent="0.25">
      <c r="A19" s="4">
        <v>14</v>
      </c>
      <c r="B19" s="2" t="s">
        <v>17</v>
      </c>
      <c r="C19" s="2" t="s">
        <v>60</v>
      </c>
      <c r="D19" s="3" t="s">
        <v>59</v>
      </c>
      <c r="E19" s="4"/>
      <c r="F19" s="4"/>
    </row>
    <row r="20" spans="1:6" ht="30" customHeight="1" x14ac:dyDescent="0.25">
      <c r="A20" s="4">
        <v>15</v>
      </c>
      <c r="B20" s="2" t="s">
        <v>18</v>
      </c>
      <c r="C20" s="2" t="s">
        <v>37</v>
      </c>
      <c r="D20" s="3" t="s">
        <v>63</v>
      </c>
      <c r="E20" s="4"/>
      <c r="F20" s="4"/>
    </row>
    <row r="21" spans="1:6" ht="30" customHeight="1" x14ac:dyDescent="0.25">
      <c r="A21" s="4">
        <v>16</v>
      </c>
      <c r="B21" s="2" t="s">
        <v>19</v>
      </c>
      <c r="C21" s="2" t="s">
        <v>38</v>
      </c>
      <c r="D21" s="3" t="s">
        <v>56</v>
      </c>
      <c r="E21" s="4"/>
      <c r="F21" s="4"/>
    </row>
    <row r="22" spans="1:6" ht="30" customHeight="1" x14ac:dyDescent="0.25">
      <c r="A22" s="4">
        <v>17</v>
      </c>
      <c r="B22" s="2" t="s">
        <v>20</v>
      </c>
      <c r="C22" s="2" t="s">
        <v>39</v>
      </c>
      <c r="D22" s="3" t="s">
        <v>61</v>
      </c>
      <c r="E22" s="4"/>
      <c r="F22" s="4"/>
    </row>
    <row r="23" spans="1:6" ht="30" customHeight="1" x14ac:dyDescent="0.25">
      <c r="A23" s="4">
        <v>18</v>
      </c>
      <c r="B23" s="2" t="s">
        <v>21</v>
      </c>
      <c r="C23" s="2" t="s">
        <v>40</v>
      </c>
      <c r="D23" s="3" t="s">
        <v>57</v>
      </c>
      <c r="E23" s="4"/>
      <c r="F23" s="4"/>
    </row>
    <row r="24" spans="1:6" ht="30" customHeight="1" x14ac:dyDescent="0.25">
      <c r="A24" s="4">
        <v>19</v>
      </c>
      <c r="B24" s="2" t="s">
        <v>22</v>
      </c>
      <c r="C24" s="2" t="s">
        <v>41</v>
      </c>
      <c r="D24" s="3" t="s">
        <v>58</v>
      </c>
      <c r="E24" s="4"/>
      <c r="F24" s="4"/>
    </row>
    <row r="25" spans="1:6" ht="30" customHeight="1" x14ac:dyDescent="0.25">
      <c r="A25" s="4">
        <v>20</v>
      </c>
      <c r="B25" s="2" t="s">
        <v>23</v>
      </c>
      <c r="C25" s="2" t="s">
        <v>42</v>
      </c>
      <c r="D25" s="3" t="s">
        <v>64</v>
      </c>
      <c r="E25" s="4"/>
      <c r="F25" s="4"/>
    </row>
    <row r="26" spans="1:6" ht="30" customHeight="1" x14ac:dyDescent="0.25">
      <c r="A26" s="4">
        <v>21</v>
      </c>
      <c r="B26" s="2" t="s">
        <v>53</v>
      </c>
      <c r="C26" s="2"/>
      <c r="D26" s="2"/>
      <c r="E26" s="4"/>
      <c r="F26" s="4"/>
    </row>
    <row r="27" spans="1:6" ht="30" customHeight="1" x14ac:dyDescent="0.25">
      <c r="A27" s="4">
        <v>22</v>
      </c>
      <c r="B27" s="2"/>
      <c r="C27" s="2"/>
      <c r="D27" s="2"/>
      <c r="E27" s="4"/>
      <c r="F27" s="4"/>
    </row>
  </sheetData>
  <mergeCells count="4">
    <mergeCell ref="A1:F2"/>
    <mergeCell ref="A3:B3"/>
    <mergeCell ref="C3:F3"/>
    <mergeCell ref="A4:F4"/>
  </mergeCells>
  <hyperlinks>
    <hyperlink ref="D6" r:id="rId1"/>
    <hyperlink ref="D7" r:id="rId2"/>
    <hyperlink ref="D8" r:id="rId3"/>
    <hyperlink ref="D9" r:id="rId4"/>
    <hyperlink ref="D10" r:id="rId5"/>
    <hyperlink ref="D11" r:id="rId6"/>
    <hyperlink ref="D12" r:id="rId7"/>
    <hyperlink ref="D13" r:id="rId8"/>
    <hyperlink ref="D14" r:id="rId9"/>
    <hyperlink ref="D15" r:id="rId10"/>
    <hyperlink ref="D16" r:id="rId11"/>
    <hyperlink ref="D17" r:id="rId12"/>
    <hyperlink ref="D18" r:id="rId13"/>
    <hyperlink ref="D19" r:id="rId14"/>
    <hyperlink ref="D20" r:id="rId15"/>
    <hyperlink ref="D21" r:id="rId16"/>
    <hyperlink ref="D22" r:id="rId17"/>
    <hyperlink ref="D23" r:id="rId18"/>
    <hyperlink ref="D24" r:id="rId19"/>
    <hyperlink ref="D25" r:id="rId2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Usuario Suite Vision</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Rodriguez</dc:creator>
  <cp:lastModifiedBy>Angie Dayana Hernandez Lobaton</cp:lastModifiedBy>
  <cp:lastPrinted>2021-04-18T14:19:17Z</cp:lastPrinted>
  <dcterms:created xsi:type="dcterms:W3CDTF">2021-03-18T12:30:18Z</dcterms:created>
  <dcterms:modified xsi:type="dcterms:W3CDTF">2022-05-17T14:27:03Z</dcterms:modified>
</cp:coreProperties>
</file>