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autoCompressPictures="0"/>
  <mc:AlternateContent xmlns:mc="http://schemas.openxmlformats.org/markup-compatibility/2006">
    <mc:Choice Requires="x15">
      <x15ac:absPath xmlns:x15ac="http://schemas.microsoft.com/office/spreadsheetml/2010/11/ac" url="C:\Users\javierp\Downloads\"/>
    </mc:Choice>
  </mc:AlternateContent>
  <xr:revisionPtr revIDLastSave="0" documentId="8_{A5A0728B-7AD4-42B2-839C-D9159A671213}" xr6:coauthVersionLast="47" xr6:coauthVersionMax="47" xr10:uidLastSave="{00000000-0000-0000-0000-000000000000}"/>
  <bookViews>
    <workbookView xWindow="-120" yWindow="-120" windowWidth="29040" windowHeight="15720" tabRatio="702" firstSheet="1" activeTab="2" xr2:uid="{00000000-000D-0000-FFFF-FFFF00000000}"/>
  </bookViews>
  <sheets>
    <sheet name="METODOLOGIA" sheetId="2" state="hidden" r:id="rId1"/>
    <sheet name="METODOLOGIA ICFE" sheetId="6" r:id="rId2"/>
    <sheet name="RIESGOS PROCESOS 2025" sheetId="11" r:id="rId3"/>
    <sheet name="Escala DAFP" sheetId="13" r:id="rId4"/>
    <sheet name="OPORTUNIDADES 2025" sheetId="12" r:id="rId5"/>
  </sheets>
  <definedNames>
    <definedName name="_xlnm._FilterDatabase" localSheetId="4" hidden="1">'OPORTUNIDADES 2025'!$B$6:$F$21</definedName>
    <definedName name="_xlnm._FilterDatabase" localSheetId="2" hidden="1">'RIESGOS PROCESOS 2025'!$A$5:$BU$63</definedName>
    <definedName name="_xlnm.Print_Area" localSheetId="0">METODOLOGIA!$A$1:$T$58</definedName>
    <definedName name="_xlnm.Print_Area" localSheetId="4">'OPORTUNIDADES 2025'!$A$1:$S$10</definedName>
    <definedName name="_xlnm.Print_Area" localSheetId="2">'RIESGOS PROCESOS 2025'!$A$1:$AJ$60</definedName>
    <definedName name="_xlnm.Print_Titles" localSheetId="4">'OPORTUNIDADES 2025'!$1:$7</definedName>
    <definedName name="_xlnm.Print_Titles" localSheetId="2">'RIESGOS PROCESOS 2025'!$1:$6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3" i="12" l="1"/>
  <c r="K12" i="12"/>
  <c r="AI65" i="11"/>
  <c r="AI64" i="11"/>
  <c r="AE64" i="11"/>
  <c r="AE65" i="11"/>
  <c r="AD64" i="11"/>
  <c r="AD65" i="11"/>
  <c r="AA65" i="11"/>
  <c r="AA64" i="11"/>
  <c r="Y65" i="11"/>
  <c r="Y64" i="11"/>
  <c r="I64" i="11"/>
  <c r="L64" i="11" s="1"/>
  <c r="M64" i="11" s="1"/>
  <c r="K64" i="11"/>
  <c r="I65" i="11"/>
  <c r="L65" i="11" s="1"/>
  <c r="M65" i="11" s="1"/>
  <c r="K65" i="11"/>
  <c r="AD45" i="11"/>
  <c r="AE45" i="11" s="1"/>
  <c r="AD38" i="11"/>
  <c r="AE38" i="11" s="1"/>
  <c r="AD25" i="11"/>
  <c r="AE25" i="11" s="1"/>
  <c r="AD22" i="11"/>
  <c r="AE22" i="11" s="1"/>
  <c r="K45" i="11"/>
  <c r="K22" i="11"/>
  <c r="AF64" i="11" l="1"/>
  <c r="AF65" i="11"/>
  <c r="K25" i="11"/>
  <c r="K26" i="11"/>
  <c r="K27" i="11"/>
  <c r="K28" i="11"/>
  <c r="K29" i="11"/>
  <c r="I60" i="11"/>
  <c r="I61" i="11"/>
  <c r="I62" i="11"/>
  <c r="I63" i="11"/>
  <c r="K61" i="11"/>
  <c r="K62" i="11"/>
  <c r="K63" i="11"/>
  <c r="I45" i="11"/>
  <c r="L45" i="11" s="1"/>
  <c r="M45" i="11" s="1"/>
  <c r="I25" i="11"/>
  <c r="I22" i="11"/>
  <c r="L22" i="11" s="1"/>
  <c r="M22" i="11" s="1"/>
  <c r="L62" i="11" l="1"/>
  <c r="M62" i="11" s="1"/>
  <c r="L63" i="11"/>
  <c r="M63" i="11" s="1"/>
  <c r="L61" i="11"/>
  <c r="M61" i="11" s="1"/>
  <c r="L25" i="11"/>
  <c r="M25" i="11" s="1"/>
  <c r="AI45" i="11"/>
  <c r="AI22" i="11"/>
  <c r="AI25" i="11"/>
  <c r="AI12" i="11"/>
  <c r="AA12" i="11"/>
  <c r="Y12" i="11"/>
  <c r="K12" i="11"/>
  <c r="I12" i="11"/>
  <c r="AO17" i="11"/>
  <c r="AI63" i="11"/>
  <c r="AA63" i="11"/>
  <c r="Y63" i="11"/>
  <c r="AD63" i="11" s="1"/>
  <c r="AE63" i="11" s="1"/>
  <c r="AI62" i="11"/>
  <c r="AA62" i="11"/>
  <c r="Y62" i="11"/>
  <c r="AI61" i="11"/>
  <c r="AA61" i="11"/>
  <c r="Y61" i="11"/>
  <c r="AI8" i="11"/>
  <c r="AI9" i="11"/>
  <c r="AI10" i="11"/>
  <c r="AI11" i="11"/>
  <c r="AI13" i="11"/>
  <c r="AI14" i="11"/>
  <c r="AI15" i="11"/>
  <c r="AI16" i="11"/>
  <c r="AI17" i="11"/>
  <c r="AI18" i="11"/>
  <c r="AI19" i="11"/>
  <c r="AI20" i="11"/>
  <c r="AI21" i="11"/>
  <c r="AI23" i="11"/>
  <c r="AI24" i="11"/>
  <c r="AI26" i="11"/>
  <c r="AI27" i="11"/>
  <c r="AI28" i="11"/>
  <c r="AI29" i="11"/>
  <c r="AI30" i="11"/>
  <c r="AI31" i="11"/>
  <c r="AI32" i="11"/>
  <c r="AI33" i="11"/>
  <c r="AI34" i="11"/>
  <c r="AI35" i="11"/>
  <c r="AI36" i="11"/>
  <c r="AI37" i="11"/>
  <c r="AI38" i="11"/>
  <c r="AI39" i="11"/>
  <c r="AI40" i="11"/>
  <c r="AI41" i="11"/>
  <c r="AI42" i="11"/>
  <c r="AI43" i="11"/>
  <c r="AI44" i="11"/>
  <c r="AI46" i="11"/>
  <c r="AI47" i="11"/>
  <c r="AI48" i="11"/>
  <c r="AI49" i="11"/>
  <c r="AI50" i="11"/>
  <c r="AI51" i="11"/>
  <c r="AI52" i="11"/>
  <c r="AI53" i="11"/>
  <c r="AI54" i="11"/>
  <c r="AI55" i="11"/>
  <c r="AI56" i="11"/>
  <c r="AI57" i="11"/>
  <c r="AI58" i="11"/>
  <c r="AI59" i="11"/>
  <c r="AI60" i="11"/>
  <c r="AI7" i="11"/>
  <c r="AA26" i="11"/>
  <c r="Y26" i="11"/>
  <c r="I38" i="11"/>
  <c r="K38" i="11"/>
  <c r="K11" i="12"/>
  <c r="K10" i="12"/>
  <c r="K9" i="12"/>
  <c r="K8" i="12"/>
  <c r="Y7" i="11"/>
  <c r="AA7" i="11"/>
  <c r="I7" i="11"/>
  <c r="K7" i="11"/>
  <c r="AA8" i="11"/>
  <c r="AD8" i="11" s="1"/>
  <c r="AE8" i="11" s="1"/>
  <c r="I8" i="11"/>
  <c r="K8" i="11"/>
  <c r="AA9" i="11"/>
  <c r="AD9" i="11" s="1"/>
  <c r="AE9" i="11" s="1"/>
  <c r="I9" i="11"/>
  <c r="K9" i="11"/>
  <c r="Y10" i="11"/>
  <c r="AA10" i="11"/>
  <c r="I10" i="11"/>
  <c r="K10" i="11"/>
  <c r="Y11" i="11"/>
  <c r="AA11" i="11"/>
  <c r="I11" i="11"/>
  <c r="K11" i="11"/>
  <c r="Y13" i="11"/>
  <c r="AA13" i="11"/>
  <c r="I13" i="11"/>
  <c r="K13" i="11"/>
  <c r="Y14" i="11"/>
  <c r="AA14" i="11"/>
  <c r="I14" i="11"/>
  <c r="K14" i="11"/>
  <c r="Y15" i="11"/>
  <c r="AA15" i="11"/>
  <c r="I15" i="11"/>
  <c r="K15" i="11"/>
  <c r="Y16" i="11"/>
  <c r="AA16" i="11"/>
  <c r="I16" i="11"/>
  <c r="K16" i="11"/>
  <c r="Y17" i="11"/>
  <c r="AA17" i="11"/>
  <c r="I17" i="11"/>
  <c r="K17" i="11"/>
  <c r="Y18" i="11"/>
  <c r="AA18" i="11"/>
  <c r="I18" i="11"/>
  <c r="K18" i="11"/>
  <c r="Y19" i="11"/>
  <c r="AA19" i="11"/>
  <c r="I19" i="11"/>
  <c r="K19" i="11"/>
  <c r="Y20" i="11"/>
  <c r="AA20" i="11"/>
  <c r="I20" i="11"/>
  <c r="K20" i="11"/>
  <c r="Y21" i="11"/>
  <c r="AA21" i="11"/>
  <c r="I21" i="11"/>
  <c r="K21" i="11"/>
  <c r="Y23" i="11"/>
  <c r="AA23" i="11"/>
  <c r="I23" i="11"/>
  <c r="K23" i="11"/>
  <c r="Y24" i="11"/>
  <c r="AA24" i="11"/>
  <c r="I24" i="11"/>
  <c r="K24" i="11"/>
  <c r="Y27" i="11"/>
  <c r="AA27" i="11"/>
  <c r="I27" i="11"/>
  <c r="L27" i="11" s="1"/>
  <c r="M27" i="11" s="1"/>
  <c r="Y28" i="11"/>
  <c r="AA28" i="11"/>
  <c r="I28" i="11"/>
  <c r="L28" i="11" s="1"/>
  <c r="M28" i="11" s="1"/>
  <c r="Y29" i="11"/>
  <c r="AA29" i="11"/>
  <c r="I29" i="11"/>
  <c r="L29" i="11" s="1"/>
  <c r="M29" i="11" s="1"/>
  <c r="Y30" i="11"/>
  <c r="AA30" i="11"/>
  <c r="I30" i="11"/>
  <c r="K30" i="11"/>
  <c r="Y31" i="11"/>
  <c r="AA31" i="11"/>
  <c r="I31" i="11"/>
  <c r="K31" i="11"/>
  <c r="Y32" i="11"/>
  <c r="AA32" i="11"/>
  <c r="I32" i="11"/>
  <c r="K32" i="11"/>
  <c r="Y33" i="11"/>
  <c r="AA33" i="11"/>
  <c r="I33" i="11"/>
  <c r="K33" i="11"/>
  <c r="Y34" i="11"/>
  <c r="AA34" i="11"/>
  <c r="I34" i="11"/>
  <c r="K34" i="11"/>
  <c r="Y35" i="11"/>
  <c r="AA35" i="11"/>
  <c r="I35" i="11"/>
  <c r="K35" i="11"/>
  <c r="Y36" i="11"/>
  <c r="AA36" i="11"/>
  <c r="I36" i="11"/>
  <c r="K36" i="11"/>
  <c r="Y37" i="11"/>
  <c r="AA37" i="11"/>
  <c r="I37" i="11"/>
  <c r="K37" i="11"/>
  <c r="Y39" i="11"/>
  <c r="AA39" i="11"/>
  <c r="I39" i="11"/>
  <c r="K39" i="11"/>
  <c r="Y40" i="11"/>
  <c r="AA40" i="11"/>
  <c r="I40" i="11"/>
  <c r="K40" i="11"/>
  <c r="Y41" i="11"/>
  <c r="AA41" i="11"/>
  <c r="I41" i="11"/>
  <c r="K41" i="11"/>
  <c r="Y42" i="11"/>
  <c r="AA42" i="11"/>
  <c r="I42" i="11"/>
  <c r="K42" i="11"/>
  <c r="Y43" i="11"/>
  <c r="AA43" i="11"/>
  <c r="I43" i="11"/>
  <c r="K43" i="11"/>
  <c r="Y44" i="11"/>
  <c r="AA44" i="11"/>
  <c r="I44" i="11"/>
  <c r="K44" i="11"/>
  <c r="AA46" i="11"/>
  <c r="AD46" i="11" s="1"/>
  <c r="AE46" i="11" s="1"/>
  <c r="I46" i="11"/>
  <c r="K46" i="11"/>
  <c r="Y47" i="11"/>
  <c r="AA47" i="11"/>
  <c r="I47" i="11"/>
  <c r="K47" i="11"/>
  <c r="Y48" i="11"/>
  <c r="AA48" i="11"/>
  <c r="I48" i="11"/>
  <c r="K48" i="11"/>
  <c r="Y49" i="11"/>
  <c r="AA49" i="11"/>
  <c r="I49" i="11"/>
  <c r="K49" i="11"/>
  <c r="Y50" i="11"/>
  <c r="AA50" i="11"/>
  <c r="I50" i="11"/>
  <c r="K50" i="11"/>
  <c r="Y51" i="11"/>
  <c r="AA51" i="11"/>
  <c r="I51" i="11"/>
  <c r="K51" i="11"/>
  <c r="Y52" i="11"/>
  <c r="AA52" i="11"/>
  <c r="I52" i="11"/>
  <c r="K52" i="11"/>
  <c r="Y53" i="11"/>
  <c r="AA53" i="11"/>
  <c r="I53" i="11"/>
  <c r="K53" i="11"/>
  <c r="Y54" i="11"/>
  <c r="AA54" i="11"/>
  <c r="I54" i="11"/>
  <c r="K54" i="11"/>
  <c r="Y55" i="11"/>
  <c r="AA55" i="11"/>
  <c r="I55" i="11"/>
  <c r="K55" i="11"/>
  <c r="Y56" i="11"/>
  <c r="AA56" i="11"/>
  <c r="I56" i="11"/>
  <c r="K56" i="11"/>
  <c r="Y57" i="11"/>
  <c r="AA57" i="11"/>
  <c r="I57" i="11"/>
  <c r="K57" i="11"/>
  <c r="Y58" i="11"/>
  <c r="AA58" i="11"/>
  <c r="I58" i="11"/>
  <c r="K58" i="11"/>
  <c r="Y59" i="11"/>
  <c r="AA59" i="11"/>
  <c r="I59" i="11"/>
  <c r="K59" i="11"/>
  <c r="Y60" i="11"/>
  <c r="AA60" i="11"/>
  <c r="K60" i="11"/>
  <c r="L60" i="11" s="1"/>
  <c r="M60" i="11" s="1"/>
  <c r="I26" i="11"/>
  <c r="L26" i="11" s="1"/>
  <c r="M26" i="11" s="1"/>
  <c r="C75" i="6"/>
  <c r="AD7" i="11" l="1"/>
  <c r="AE7" i="11" s="1"/>
  <c r="AD29" i="11"/>
  <c r="AE29" i="11" s="1"/>
  <c r="AD62" i="11"/>
  <c r="AE62" i="11" s="1"/>
  <c r="AD28" i="11"/>
  <c r="AE28" i="11" s="1"/>
  <c r="AD44" i="11"/>
  <c r="AE44" i="11" s="1"/>
  <c r="AD42" i="11"/>
  <c r="AE42" i="11" s="1"/>
  <c r="AD40" i="11"/>
  <c r="AE40" i="11" s="1"/>
  <c r="AD37" i="11"/>
  <c r="AE37" i="11" s="1"/>
  <c r="AD36" i="11"/>
  <c r="AE36" i="11" s="1"/>
  <c r="AD34" i="11"/>
  <c r="AE34" i="11" s="1"/>
  <c r="AD33" i="11"/>
  <c r="AE33" i="11" s="1"/>
  <c r="AD31" i="11"/>
  <c r="AE31" i="11" s="1"/>
  <c r="AD60" i="11"/>
  <c r="AE60" i="11" s="1"/>
  <c r="AD59" i="11"/>
  <c r="AE59" i="11" s="1"/>
  <c r="AD58" i="11"/>
  <c r="AE58" i="11" s="1"/>
  <c r="AD57" i="11"/>
  <c r="AE57" i="11" s="1"/>
  <c r="AD56" i="11"/>
  <c r="AE56" i="11" s="1"/>
  <c r="AD55" i="11"/>
  <c r="AE55" i="11" s="1"/>
  <c r="AD54" i="11"/>
  <c r="AE54" i="11" s="1"/>
  <c r="AD53" i="11"/>
  <c r="AE53" i="11" s="1"/>
  <c r="AD52" i="11"/>
  <c r="AE52" i="11" s="1"/>
  <c r="AD51" i="11"/>
  <c r="AE51" i="11" s="1"/>
  <c r="AD50" i="11"/>
  <c r="AE50" i="11" s="1"/>
  <c r="AD49" i="11"/>
  <c r="AE49" i="11" s="1"/>
  <c r="AD48" i="11"/>
  <c r="AE48" i="11" s="1"/>
  <c r="AD47" i="11"/>
  <c r="AE47" i="11" s="1"/>
  <c r="AD27" i="11"/>
  <c r="AE27" i="11" s="1"/>
  <c r="AD24" i="11"/>
  <c r="AE24" i="11" s="1"/>
  <c r="AD23" i="11"/>
  <c r="AE23" i="11" s="1"/>
  <c r="AD21" i="11"/>
  <c r="AE21" i="11" s="1"/>
  <c r="AD20" i="11"/>
  <c r="AE20" i="11" s="1"/>
  <c r="AD19" i="11"/>
  <c r="AE19" i="11" s="1"/>
  <c r="AD18" i="11"/>
  <c r="AE18" i="11" s="1"/>
  <c r="AD17" i="11"/>
  <c r="AE17" i="11" s="1"/>
  <c r="AD16" i="11"/>
  <c r="AE16" i="11" s="1"/>
  <c r="AD15" i="11"/>
  <c r="AE15" i="11" s="1"/>
  <c r="AD14" i="11"/>
  <c r="AE14" i="11" s="1"/>
  <c r="AD13" i="11"/>
  <c r="AE13" i="11" s="1"/>
  <c r="AD11" i="11"/>
  <c r="AE11" i="11" s="1"/>
  <c r="AD10" i="11"/>
  <c r="AE10" i="11" s="1"/>
  <c r="AD43" i="11"/>
  <c r="AE43" i="11" s="1"/>
  <c r="AD41" i="11"/>
  <c r="AE41" i="11" s="1"/>
  <c r="AD39" i="11"/>
  <c r="AE39" i="11" s="1"/>
  <c r="AD35" i="11"/>
  <c r="AE35" i="11" s="1"/>
  <c r="AD32" i="11"/>
  <c r="AE32" i="11" s="1"/>
  <c r="AD30" i="11"/>
  <c r="AE30" i="11" s="1"/>
  <c r="AD26" i="11"/>
  <c r="AE26" i="11" s="1"/>
  <c r="AD61" i="11"/>
  <c r="AE61" i="11" s="1"/>
  <c r="AD12" i="11"/>
  <c r="AE12" i="11" s="1"/>
  <c r="L38" i="11"/>
  <c r="M38" i="11" s="1"/>
  <c r="L44" i="11"/>
  <c r="M44" i="11" s="1"/>
  <c r="L42" i="11"/>
  <c r="M42" i="11" s="1"/>
  <c r="L41" i="11"/>
  <c r="M41" i="11" s="1"/>
  <c r="L40" i="11"/>
  <c r="M40" i="11" s="1"/>
  <c r="L39" i="11"/>
  <c r="M39" i="11" s="1"/>
  <c r="L37" i="11"/>
  <c r="M37" i="11" s="1"/>
  <c r="L36" i="11"/>
  <c r="M36" i="11" s="1"/>
  <c r="L35" i="11"/>
  <c r="M35" i="11" s="1"/>
  <c r="L34" i="11"/>
  <c r="M34" i="11" s="1"/>
  <c r="L33" i="11"/>
  <c r="M33" i="11" s="1"/>
  <c r="L32" i="11"/>
  <c r="M32" i="11" s="1"/>
  <c r="L31" i="11"/>
  <c r="M31" i="11" s="1"/>
  <c r="L30" i="11"/>
  <c r="M30" i="11" s="1"/>
  <c r="L8" i="11"/>
  <c r="M8" i="11" s="1"/>
  <c r="L43" i="11"/>
  <c r="M43" i="11" s="1"/>
  <c r="L59" i="11"/>
  <c r="M59" i="11" s="1"/>
  <c r="L57" i="11"/>
  <c r="M57" i="11" s="1"/>
  <c r="L56" i="11"/>
  <c r="M56" i="11" s="1"/>
  <c r="L54" i="11"/>
  <c r="M54" i="11" s="1"/>
  <c r="L52" i="11"/>
  <c r="M52" i="11" s="1"/>
  <c r="L50" i="11"/>
  <c r="M50" i="11" s="1"/>
  <c r="L49" i="11"/>
  <c r="M49" i="11" s="1"/>
  <c r="L47" i="11"/>
  <c r="M47" i="11" s="1"/>
  <c r="L23" i="11"/>
  <c r="M23" i="11" s="1"/>
  <c r="L20" i="11"/>
  <c r="M20" i="11" s="1"/>
  <c r="L18" i="11"/>
  <c r="M18" i="11" s="1"/>
  <c r="L17" i="11"/>
  <c r="M17" i="11" s="1"/>
  <c r="L15" i="11"/>
  <c r="M15" i="11" s="1"/>
  <c r="L11" i="11"/>
  <c r="M11" i="11" s="1"/>
  <c r="L12" i="11"/>
  <c r="M12" i="11" s="1"/>
  <c r="L58" i="11"/>
  <c r="M58" i="11" s="1"/>
  <c r="L55" i="11"/>
  <c r="M55" i="11" s="1"/>
  <c r="L53" i="11"/>
  <c r="M53" i="11" s="1"/>
  <c r="L51" i="11"/>
  <c r="M51" i="11" s="1"/>
  <c r="L48" i="11"/>
  <c r="M48" i="11" s="1"/>
  <c r="L46" i="11"/>
  <c r="M46" i="11" s="1"/>
  <c r="L24" i="11"/>
  <c r="M24" i="11" s="1"/>
  <c r="L21" i="11"/>
  <c r="M21" i="11" s="1"/>
  <c r="L19" i="11"/>
  <c r="M19" i="11" s="1"/>
  <c r="L16" i="11"/>
  <c r="M16" i="11" s="1"/>
  <c r="L14" i="11"/>
  <c r="M14" i="11" s="1"/>
  <c r="L13" i="11"/>
  <c r="M13" i="11" s="1"/>
  <c r="L10" i="11"/>
  <c r="M10" i="11" s="1"/>
  <c r="L9" i="11"/>
  <c r="M9" i="11" s="1"/>
  <c r="L7" i="11"/>
  <c r="M7" i="11" s="1"/>
  <c r="AF45" i="11"/>
  <c r="AF22" i="11"/>
  <c r="AF25" i="11"/>
  <c r="AF61" i="11" l="1"/>
  <c r="AF63" i="11"/>
  <c r="AF7" i="11"/>
  <c r="AF62" i="11"/>
  <c r="AF55" i="11"/>
  <c r="AF14" i="11"/>
  <c r="AF16" i="11"/>
  <c r="AF46" i="11"/>
  <c r="AG46" i="11" s="1"/>
  <c r="AF20" i="11"/>
  <c r="AF21" i="11"/>
  <c r="AF26" i="11"/>
  <c r="AF59" i="11"/>
  <c r="AF42" i="11"/>
  <c r="AF11" i="11"/>
  <c r="AF35" i="11"/>
  <c r="AF24" i="11"/>
  <c r="AF53" i="11"/>
  <c r="AF23" i="11"/>
  <c r="AF40" i="11"/>
  <c r="AF32" i="11"/>
  <c r="AF15" i="11"/>
  <c r="AF36" i="11"/>
  <c r="AF8" i="11"/>
  <c r="AF39" i="11"/>
  <c r="AF57" i="11"/>
  <c r="AF18" i="11"/>
  <c r="AF10" i="11"/>
  <c r="AF34" i="11"/>
  <c r="AF47" i="11"/>
  <c r="AF27" i="11"/>
  <c r="AF17" i="11"/>
  <c r="AF33" i="11"/>
  <c r="AF41" i="11"/>
  <c r="AF31" i="11"/>
  <c r="AF49" i="11"/>
  <c r="AF9" i="11"/>
  <c r="AF28" i="11"/>
  <c r="AF51" i="11"/>
  <c r="AF60" i="11"/>
  <c r="AF19" i="11"/>
  <c r="AF30" i="11"/>
  <c r="AF43" i="11"/>
  <c r="AF13" i="11"/>
  <c r="AF29" i="11"/>
  <c r="AF44" i="11"/>
  <c r="AF54" i="11"/>
  <c r="AF37" i="11"/>
  <c r="AF56" i="11"/>
  <c r="AF52" i="11"/>
  <c r="AF58" i="11"/>
  <c r="AG58" i="11" s="1"/>
  <c r="AF48" i="11"/>
  <c r="AF50" i="11"/>
  <c r="AF70"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Lorena Rodriguez</author>
  </authors>
  <commentList>
    <comment ref="E39" authorId="0" shapeId="0" xr:uid="{00000000-0006-0000-0200-000001000000}">
      <text>
        <r>
          <rPr>
            <sz val="9"/>
            <color indexed="81"/>
            <rFont val="Tahoma"/>
            <family val="2"/>
          </rPr>
          <t>Socializar con Contabilidad la redacción y aprobación del riesgo.</t>
        </r>
      </text>
    </comment>
    <comment ref="E42" authorId="0" shapeId="0" xr:uid="{00000000-0006-0000-0200-000002000000}">
      <text>
        <r>
          <rPr>
            <sz val="9"/>
            <color indexed="81"/>
            <rFont val="Tahoma"/>
            <family val="2"/>
          </rPr>
          <t>Socializar con Tesorería la redacción y aprobación del riesgo.</t>
        </r>
      </text>
    </comment>
  </commentList>
</comments>
</file>

<file path=xl/sharedStrings.xml><?xml version="1.0" encoding="utf-8"?>
<sst xmlns="http://schemas.openxmlformats.org/spreadsheetml/2006/main" count="1650" uniqueCount="596">
  <si>
    <t>MINISTERIO DE DEFENSA NACIONAL
GRUPO SOCIAL Y EMPRESARIAL DE LA DEFENSA
INSTITUTO DE CASAS FISCALES DEL EJÉRCITO</t>
  </si>
  <si>
    <t>MAPA DE RIESGOS</t>
  </si>
  <si>
    <t>No.</t>
  </si>
  <si>
    <t>PROCESO</t>
  </si>
  <si>
    <t>IDENTIFICACIÓN  RIESGO</t>
  </si>
  <si>
    <t>RESPONSABLE</t>
  </si>
  <si>
    <t>FECHA</t>
  </si>
  <si>
    <t>FECHA VERIFICACIÓN</t>
  </si>
  <si>
    <t xml:space="preserve">DESCRIPCION DEL RIESGO </t>
  </si>
  <si>
    <t>ANÁLISIS CAUSAS</t>
  </si>
  <si>
    <t>EFECTOS</t>
  </si>
  <si>
    <t>IMPACTO (CONSECUENCIAS)</t>
  </si>
  <si>
    <t>PROBABILIDAD</t>
  </si>
  <si>
    <t>EVALUACIÓN DEL RIESGO</t>
  </si>
  <si>
    <t>VALORACIÓN DEL RIESGO</t>
  </si>
  <si>
    <t>SEVERIDAD DESPUES DE CONTROLES</t>
  </si>
  <si>
    <t>CUALITATIVA</t>
  </si>
  <si>
    <t>CUANT.</t>
  </si>
  <si>
    <t>MODERADO</t>
  </si>
  <si>
    <t>RARA</t>
  </si>
  <si>
    <t>EVITAR O ELIMINAR EL RIESGO</t>
  </si>
  <si>
    <t>MAYOR</t>
  </si>
  <si>
    <t>REDUCIR EL RIESGO</t>
  </si>
  <si>
    <t>MODERADA</t>
  </si>
  <si>
    <t>IMPROBABLE</t>
  </si>
  <si>
    <t>MENOR</t>
  </si>
  <si>
    <t>MUY PROBABLE</t>
  </si>
  <si>
    <t>CATASTRÓFICO</t>
  </si>
  <si>
    <t>CUMPLIMIENTO</t>
  </si>
  <si>
    <t>CASI CIERTA</t>
  </si>
  <si>
    <t>INSIGNIFICANTE</t>
  </si>
  <si>
    <t>MANTENIMIENTO</t>
  </si>
  <si>
    <t>DESCRIPCIÓN</t>
  </si>
  <si>
    <t>NO CUMPLE</t>
  </si>
  <si>
    <t>PARCIAL</t>
  </si>
  <si>
    <t>CUMPLE</t>
  </si>
  <si>
    <t>CORREGIR</t>
  </si>
  <si>
    <t>MANTENER</t>
  </si>
  <si>
    <t>MEJORAR</t>
  </si>
  <si>
    <t>SEGUIMIENTO A IMPLEMENTACIÓN DE CONTROLES</t>
  </si>
  <si>
    <t>ACCIONES A IMPLEMENTAR SIGUIENTE PERIODO</t>
  </si>
  <si>
    <t>TIPO DE ACCIÓN RECOMENDADA</t>
  </si>
  <si>
    <t>ACCIÓN A SEGUIR</t>
  </si>
  <si>
    <t>DESCRIPCIÓN DEL CAMBIO</t>
  </si>
  <si>
    <t>METODOLOGIA</t>
  </si>
  <si>
    <t>MAPA DE PROCESOS</t>
  </si>
  <si>
    <t>IDENTIFICACIÓN DE RIESGOS ABSOLUTOS (SIN CONTROLES)</t>
  </si>
  <si>
    <t>POLITICAS DE ADMINISTRACION DE RIESGOS</t>
  </si>
  <si>
    <t>La expectativa de ocurrencia se da en todas las circunstancias</t>
  </si>
  <si>
    <t>CRITERIOS ORIENTADORES EN LA TOMA DE DECISIONES RESPECTO DEL TRATAMIENTO DE LOS RIESGOS</t>
  </si>
  <si>
    <t>Probabilidad de ocurrencia en la mayoría de las circunstancias</t>
  </si>
  <si>
    <t>Cuando su probabilidad e impacto son altos</t>
  </si>
  <si>
    <t>Puede ocurrir</t>
  </si>
  <si>
    <t>COMPARTIR EL RIESGO</t>
  </si>
  <si>
    <t>Reducir el efecto a través de la transferencia de pérdidas a otras organizaciones (Ej: seguros, contratos de riesgo compartido, etc.)</t>
  </si>
  <si>
    <t>Podría ocurrir alguna vez</t>
  </si>
  <si>
    <t>Tomar medidas encaminadas a disminuir, tanto la probabilidad (medidas de prevención), como el impacto (medidas de protección)</t>
  </si>
  <si>
    <t>Puede ocurrir solo bajo circunstancias excepcionales</t>
  </si>
  <si>
    <t>ACEPTAR EL RIESGO</t>
  </si>
  <si>
    <t>Asumirlo, porque su probabilidad es baja y no representa ningun peligro para la entidad</t>
  </si>
  <si>
    <t>Pérdidas de reputación e imagen mínimas. Pérdidas económicas mínimas</t>
  </si>
  <si>
    <t>Pérdidas de reputación e imagen bajas. Pérdidas económicas bajas</t>
  </si>
  <si>
    <t>Pérdidas de reputación e imagen medias. Pérdidas económicas medias</t>
  </si>
  <si>
    <t>Pérdidas de reputación e imagen mayores. Pérdidas económicas mayores</t>
  </si>
  <si>
    <t>Pérdidas de reputación e imagen enormes. Pérdidas económicas enormes</t>
  </si>
  <si>
    <t>CONSECUENCIAS E IMPACTOS</t>
  </si>
  <si>
    <t>PRIORIZACIÓN DE TRATAMIENTO DE LOS RIESGOS</t>
  </si>
  <si>
    <t>VALORACIÓN DE LOS RIESGOS</t>
  </si>
  <si>
    <t>PRIORIDAD</t>
  </si>
  <si>
    <t>NIVEL DE SEVERIDAD</t>
  </si>
  <si>
    <t>TRATAMIENTO</t>
  </si>
  <si>
    <t>SEVERIDAD</t>
  </si>
  <si>
    <t>EXTREMO</t>
  </si>
  <si>
    <t>14 - 30</t>
  </si>
  <si>
    <t>EL RIESGO ES INACEPTABLE</t>
  </si>
  <si>
    <t>Riesgo extremo, se requiere acción inmediata. Planes de tratamiento requeridos, implementados y reportados a la alta dirección. INACEPTABLE</t>
  </si>
  <si>
    <t>ALTA</t>
  </si>
  <si>
    <t>Acción inmediata. No depende de disponibilidad presupuestal. Implementación en el corto plazo</t>
  </si>
  <si>
    <t>8 - 13</t>
  </si>
  <si>
    <t>EL RIESGO ES IMPORTANTE</t>
  </si>
  <si>
    <t>Riesgo alto, requiere atención de la alta dirección. Planes de tratamiento requeridos, implementados y reportados a los Jefes de Delegadas, Oficinas, Divisiones *, etc. IMPORTANTE</t>
  </si>
  <si>
    <t>MEDIA</t>
  </si>
  <si>
    <t>Acción inmediata. Depende de la disponibilidad presupuestal. Implementación en el corto plazo</t>
  </si>
  <si>
    <t>5 - 7</t>
  </si>
  <si>
    <t>EL RIESGO ES TOLERABLE</t>
  </si>
  <si>
    <t>Riesgo moderado, aceptable, debe ser administrado con procedimientos normales de control. TOLERABLE</t>
  </si>
  <si>
    <t>BAJA</t>
  </si>
  <si>
    <t>Acción en el mediano plazo.D epende de la disponibilidad presupuestal</t>
  </si>
  <si>
    <t>1 - 4</t>
  </si>
  <si>
    <t>EL RIESGO ES ACEPTABLE</t>
  </si>
  <si>
    <t>Menores efectos que pueden ser fácilmente remediados. Riesgo bajo, se administra con procedimientos rutinarios, riesgo insignificante. No se requiere ninguna acción. ACEPTABLE</t>
  </si>
  <si>
    <t>NINGUNA</t>
  </si>
  <si>
    <t>No requiere tomar ninguna acción.</t>
  </si>
  <si>
    <t>.</t>
  </si>
  <si>
    <t>Atraso en la realización de los diseños</t>
  </si>
  <si>
    <t>Incumplimiento al plan de manejo de obra</t>
  </si>
  <si>
    <t>Pago inoportuno de los servicios públicos</t>
  </si>
  <si>
    <t>Incremento excesivo de viviendas desocupadas.</t>
  </si>
  <si>
    <t>Empleados de la entidad que no se encuentran evaluados en su desempeño</t>
  </si>
  <si>
    <t>Incumplimiento del plan de capacitación por factores de presupuesto,  disponibilidad del personal requerimientos no ofertados en el mercado.</t>
  </si>
  <si>
    <t>Pagos no oportunos de las devoluciones a los usuarios</t>
  </si>
  <si>
    <t>Riesgos para la entidad al demorar la devolución al usuario, incrementando los acreedores.</t>
  </si>
  <si>
    <t xml:space="preserve">Hacer reintegros, traslados y bajas sin el debido proceso o trámite. </t>
  </si>
  <si>
    <t>MANTENIMIENTO DE INFRAESTRUCTURA</t>
  </si>
  <si>
    <t>Daño de la maquinaria de los talleres por falta de mantenimiento</t>
  </si>
  <si>
    <t>Documentos y/o registros no conservados, ni identificados adecuadamente en el archivo central.</t>
  </si>
  <si>
    <t>Gestión Documental de la entidad deficiente.</t>
  </si>
  <si>
    <t>Registros no identificados en las T.R.D.</t>
  </si>
  <si>
    <t>Desconocimiento de la norma aplicable en las T.R.D.</t>
  </si>
  <si>
    <t>N.A.</t>
  </si>
  <si>
    <t>Ocultar a la ciudadanía la
información considerada pública.</t>
  </si>
  <si>
    <t>No contar con los medios necesarios para publicar la información o no tener capacitados a los  servidores de la entidad que desconozcan la forma como se tramita la entrega de información</t>
  </si>
  <si>
    <t>1. Quejas por parte de la ciudadanía
2. Sanciones de los órganos de control</t>
  </si>
  <si>
    <t>Decisiones ajustadas a intereses
particulares.</t>
  </si>
  <si>
    <t xml:space="preserve">ANÁLISIS DEL RIESGO CON CONTROLES </t>
  </si>
  <si>
    <t>VERSIÓN: 01</t>
  </si>
  <si>
    <t>ASESOR DE CONTROL INTERNO</t>
  </si>
  <si>
    <t>No implementación y seguimientos de los programas y procedimientos necesarios para la gestión de la Seguridad y Salud en el Trabajo.</t>
  </si>
  <si>
    <t xml:space="preserve">Incumplimiento de compromisos con los entes de control </t>
  </si>
  <si>
    <t>Demora en la gestión de acciones correctivas como medidas de cumplimento a los hallazgos identificados por parte de los entes de control durante sus auditorias a la Entidad</t>
  </si>
  <si>
    <t>PERIODICIDAD</t>
  </si>
  <si>
    <t>SEMESTRAL</t>
  </si>
  <si>
    <t>EMISIÓN: 31 JULIO 2018</t>
  </si>
  <si>
    <t>T.R.D. incompletas y no controladas.</t>
  </si>
  <si>
    <t>PLANEACIÓN</t>
  </si>
  <si>
    <t>IDENTIFICACIÓN DE OPORTUNIDADES</t>
  </si>
  <si>
    <t>No representa una mejora significativa de la satisfacción del cliente o del desempeño de la organización.</t>
  </si>
  <si>
    <t>Representa una mejora moderada de la satisfacción del cliente o del desempeño ambiental de la organización.</t>
  </si>
  <si>
    <t>Representa una mejora significativa de la satisfacción del cliente o del desempeño ambiental de la organización.</t>
  </si>
  <si>
    <t>PRIORIZACIÓN Y TRATAMIENTO DE LAS OPORTUNIDADES</t>
  </si>
  <si>
    <t>APROVECHAMIENTO</t>
  </si>
  <si>
    <t>EXCELENTE</t>
  </si>
  <si>
    <t>15 - 20</t>
  </si>
  <si>
    <t>LA OPORTUNIDAD ES APROVECHABLE</t>
  </si>
  <si>
    <t>5-12</t>
  </si>
  <si>
    <t>EL APROVECHAMIENTO DE LA OPORTUNIDAD ES OPCIONAL</t>
  </si>
  <si>
    <t>La oportunidad representa un impacto positivo moderado en la satisfacción del cliente o en el desempeño ambiental de la organización; por lo tanto, es opcional para la organización su aprovechamiento.</t>
  </si>
  <si>
    <t xml:space="preserve">LA OPORTUNIDAD NO ES APROVECHABLE </t>
  </si>
  <si>
    <t xml:space="preserve">El impacto generado como resultado de aprovechar la oportunidad es bajo por lo que no vale la pena aprovecharla. </t>
  </si>
  <si>
    <t>OPORTUNIDAD</t>
  </si>
  <si>
    <t>BENEFICIOS</t>
  </si>
  <si>
    <t>COSTOS</t>
  </si>
  <si>
    <t>FECHA DE EJECUCIÓN DE LA ACTIVIDAD</t>
  </si>
  <si>
    <t>SEGUIMIENTO A LA EJECUCIÓN DEL PLAN DE ACCIÓN</t>
  </si>
  <si>
    <t>PLAN DE ACCIÓN PARA APROVECHAR LA OPORTUNIDAD</t>
  </si>
  <si>
    <t>ACTIVIDAD</t>
  </si>
  <si>
    <t>CONSECUENCIA</t>
  </si>
  <si>
    <t>EVALUACIÓN DE LA OPORTUNIDAD</t>
  </si>
  <si>
    <t>VALORACIÓN DE LA OPORTUNIDAD</t>
  </si>
  <si>
    <t>OBJETIVO DEL PROCESO</t>
  </si>
  <si>
    <t>ACCIONES PARA ABORDAR EL RIESGO</t>
  </si>
  <si>
    <t>EFICACIA DE LAS ACCIONES TOMADAS</t>
  </si>
  <si>
    <t>DESCRIPCÓN DE LA OPORTUNIDAD</t>
  </si>
  <si>
    <t>A partir de los lineamientos del Ministerio de Defensa Nacional, del Grupo Social y Empresarial del Sector Defensa GSED y el Consejo Directivo de la Entidad, formular los planes estratégicos, sus correspondientes instrumentos y mecanismos de seguimiento así mismo establecer los vínculos de la Entidad con otras Entidades en general y con el Sector Defensa, para lograr la articulación de políticas, planes, programas y proyectos.</t>
  </si>
  <si>
    <t>PLANEACIÓN ESTRATÉGICA</t>
  </si>
  <si>
    <t>Planear, diseñar y supervisar la ejecución de proyectos de construcción de viviendas fiscales a nivel nacional, optimizando los recursos.</t>
  </si>
  <si>
    <t>Proporcionar vivienda al personal activo de la Fuerza  y sus familias y administrarlas gestionando los pagos y cobros de los servicios públicos, los correspondientes pagos de impuestos prediales y su valorización.</t>
  </si>
  <si>
    <t>Contar con Personal idóneo que cumpla las competencias laborales definidas por el ICFE.</t>
  </si>
  <si>
    <t>Atender al usuario, solucionar inquietudes, dar trámite a la documentación así como realizarles el respectivo mantenimiento a las mismas</t>
  </si>
  <si>
    <t>Asesorar que las actuaciones que realice el ICFE se encuentren conforme a la Constitución Política y la Ley.</t>
  </si>
  <si>
    <t xml:space="preserve">Adquirir, almacenar y distribuir los bienes y servicios que requiere la Entidad para el cumplimiento de su misión y objeto social. </t>
  </si>
  <si>
    <t>Administrar la información de cada uno de los procesos internos del ICFE y apoyar el mejoramiento de su eficacia y eficiencia basadas en los sistemas modernos de información.</t>
  </si>
  <si>
    <t>Prevenir la materialización de riesgos que impidan el logro de los objetivos institucionales. Mejoramiento continuo como resultado de la evaluación permanente de los resultados de los procesos</t>
  </si>
  <si>
    <r>
      <t>Adquirir, almacenar y distribuir los bienes y servicios que requiere la Entidad para el cumplimiento de su misión y objeto social.</t>
    </r>
    <r>
      <rPr>
        <b/>
        <sz val="11"/>
        <color theme="1"/>
        <rFont val="Calibri"/>
        <family val="2"/>
        <scheme val="minor"/>
      </rPr>
      <t xml:space="preserve"> </t>
    </r>
  </si>
  <si>
    <t>DISEÑO DE VIVIENDA FISCAL</t>
  </si>
  <si>
    <t>GESTIÓN DEL TALENTO HUMANO</t>
  </si>
  <si>
    <t>GESTIÓN JURIDICA</t>
  </si>
  <si>
    <t>ASESOR CONTROL INTERNO</t>
  </si>
  <si>
    <t>PROFESIONAL
OFICINA DE
INFORMACIÓN Y TICS</t>
  </si>
  <si>
    <t>SUBOFICIAL DE TRANSPORTE</t>
  </si>
  <si>
    <t>OFICIAL DE MANTENIMIENTO</t>
  </si>
  <si>
    <t xml:space="preserve">ALMACENISTA </t>
  </si>
  <si>
    <t>COORDINADOR GRUPO DE ADQUISICIONES Y SUMINISTROS</t>
  </si>
  <si>
    <t>ABOGADO ASUNTOS DISCIPLINARIOS</t>
  </si>
  <si>
    <t>ASESOR JURIDICO</t>
  </si>
  <si>
    <t>COORDINADOR DE TALENTO HUMANO</t>
  </si>
  <si>
    <t xml:space="preserve">ASESOR DE PLANEACIÓN </t>
  </si>
  <si>
    <t>El costo de aprovechar la oportunidad no implica una inversión.</t>
  </si>
  <si>
    <t>Implementación ineficaz de los controles ambientales operacionales definidos durante la planificación del sistema de gestión ambiental.</t>
  </si>
  <si>
    <t>Los costos asociados a la implementación del sistema de gestión ambiental los cuales se encuentran descritos en el plan anual de adquisiciones.</t>
  </si>
  <si>
    <t xml:space="preserve">MAYOR </t>
  </si>
  <si>
    <t>SERVICIO AL USUARIO</t>
  </si>
  <si>
    <t>N/A</t>
  </si>
  <si>
    <t xml:space="preserve">El costo de aprovechar la oportunidad esta entre 1 y 230 SMMLV. </t>
  </si>
  <si>
    <t xml:space="preserve">El costo de aprovechar la oportunidad esta entre 231 y 460 SMMLV. </t>
  </si>
  <si>
    <t xml:space="preserve">El costo de aprovechar la oportunidad esta entre 461 y 691  SMMLV. </t>
  </si>
  <si>
    <t>El costo de aprovechar la oportunidad supera los 691 SMMLV.</t>
  </si>
  <si>
    <t>No</t>
  </si>
  <si>
    <t>CÓDIGO: ICFE-M-09-F-01</t>
  </si>
  <si>
    <t>Plan anticorrupción y de atención al ciudadano conformado inapropiadamente.</t>
  </si>
  <si>
    <t>Sobrepasar los porcentajes de constitución de las Reservas Presupuestales</t>
  </si>
  <si>
    <t>TÉCNICO DE CAJA MENOR</t>
  </si>
  <si>
    <t>Deficiencias administrativas en  el requerimiento de la información a los usuarios  en el momento de la adjudicación de vivienda fiscal.</t>
  </si>
  <si>
    <t>El uso adecuado de los recursos financieros. elaborar y presentar estados financieros veraces, confiables, razonables y oportunos que sirvan de herramienta para una adecuada planeación y toma de dediciones gerenciales de la administración del instituto</t>
  </si>
  <si>
    <t>No se puede adquirir los elementos necesarios para cubrir la urgencia</t>
  </si>
  <si>
    <t>No se daría cumplimiento a las normas establecidas.</t>
  </si>
  <si>
    <t>Interrupción en la prestación de servicios tales como: correo electrónico, sistemas de información, bases de datos, pagina web, autenticación de usuarios.</t>
  </si>
  <si>
    <t>Desconocimiento. Falta de interés por parte de los que intervienen en el manejo de archivo tanto el de gestión como el central.</t>
  </si>
  <si>
    <t>Materialización de accidentes de trabajo y/o enfermedades laborales</t>
  </si>
  <si>
    <t>Riesgos de corrupción inapropiados y/o falta de identificación de los mismos</t>
  </si>
  <si>
    <t>Implementar, mantener y mejorar el Sistema de Gestión Ambiental con el fin de cumplir los requisitos legales y mitigar los aspectos ambientales bajo una perspectiva de ciclo de vida.</t>
  </si>
  <si>
    <t xml:space="preserve">Atraso en la ejecución de  las ordenes mantenimiento </t>
  </si>
  <si>
    <t>Selección, vinculación y desvinculación de personal que no cumple con las competencias requeridas para el cargo</t>
  </si>
  <si>
    <t>Mejora de la calificación del FURAG respecto de la vigencia inmediatamente anterior, pues se denota la gestión administrativa eficaz por el cumplimiento de los objetivos trazados por el gobierno para las entidades publicas.</t>
  </si>
  <si>
    <t>Mejora de la gestión administrativa y reconocimiento dentro del grupo empresarial.</t>
  </si>
  <si>
    <t>Incumplimiento de requisitos legales (asignación de recursos) para la implementación del Sistema de Gestión SST</t>
  </si>
  <si>
    <t>No asignación de recursos por parte de la alta Dirección para la implementación del SGSST.</t>
  </si>
  <si>
    <t>Asegurar la implementación documental en cumplimiento de los requisitos del Sistema de Gestión de Seguridad y Salud en el Trabajo definidos a través el decreto 1072 de 2015 y resolución 0312 de 2019</t>
  </si>
  <si>
    <t>* COORDINADOR GRUPO FINANCIERO
* COORDINADOR DE VIVIENDAS</t>
  </si>
  <si>
    <t>* COORDINADOR  GRUPO DISEÑO Y SUPERVISION VIVIENDA FISCAL                                        * SUPERVISOR DE CONTRATOS  
* COORDINADOR GRUPO FINANCIERO
*COORDINADOR GRUPO ADQUISICIONES Y SERVICIOS</t>
  </si>
  <si>
    <t>COORDINADOR GRUPO DISEÑO Y SUPERVISIÓN VIVIENDA FISCAL</t>
  </si>
  <si>
    <t>COORDINADOR GRUPO DE VIVIENDAS 
(PROFESIONAL CARTERA)</t>
  </si>
  <si>
    <t>COORDINADOR GRUPO DE VIVIENDAS 
(FINCA RAIZ)</t>
  </si>
  <si>
    <t>COORDINADOR GRUPO DE VIVIENDAS
(SERVICIOS PÚBLICOS)</t>
  </si>
  <si>
    <t>* COORDINADOR SERVICIO AL USUARIO
* LÍDERES DE PROCESOS</t>
  </si>
  <si>
    <t>COORDINADOR DEL GRUPO FINANCIERO 
(TÉCNICO DE CAJA MENOR)</t>
  </si>
  <si>
    <t>* TÉCNICO DE ARCHIVO
* LÍDERES DE PROCESOS</t>
  </si>
  <si>
    <t>Deficiencias administrativas en la planeación, ejecución  y  supervisión de los contratos.</t>
  </si>
  <si>
    <t>Pérdida de apropiación por castigo en el presupuesto de la vigencia fiscal siguiente.</t>
  </si>
  <si>
    <t>Compra de materiales que no se pueden registrar en ningunos de los rubros de  caja menor.</t>
  </si>
  <si>
    <t>No disponer de acompañamiento al momento de adquirir los materiales.</t>
  </si>
  <si>
    <t>1. Imposición de sanciones.
2. Pago de indemnizaciones a empleados.</t>
  </si>
  <si>
    <t xml:space="preserve">Diseñar, implementar, mantener y mejorar el sistema de gestión ambiental de La Entidad bajo los parámetros establecidos por la NTC ISO 14001. </t>
  </si>
  <si>
    <t>* ASESOR JURIDICO
*ABOGADO ASUNTOS DISCIPLINARIOS</t>
  </si>
  <si>
    <t>ASESOR GESTIÓN INTEGRAL</t>
  </si>
  <si>
    <t>Posibles accidentes en los desplazamientos del parque automotor y la no disponibilidad del mismo.</t>
  </si>
  <si>
    <t>Falta de control en la aplicación de procesos institucionales, de directrices y políticas de la Dirección</t>
  </si>
  <si>
    <t>1. Generación de un mal clima organizacional
2. Quejas por parte de los usuarios y al interior de la organización
3. Sanciones de los órganos de control</t>
  </si>
  <si>
    <t>ASESOR CONTROL INTERNO / PROFESIONAL
OFICINA DE
INFORMACIÓN Y TICS</t>
  </si>
  <si>
    <t>Necesidades de bienes y servicios a adquirir inapropiadamente en el respectivo Plan de Adquisición Anual</t>
  </si>
  <si>
    <t>GESTIÓN INTEGRAL</t>
  </si>
  <si>
    <t xml:space="preserve">Las pólizas del contrato no tenga la cobertura y  garantías suficientes establecidas en el pliego del condiciones </t>
  </si>
  <si>
    <t>Errores en la elaboración de los documentos que conforman la carpeta maestra.</t>
  </si>
  <si>
    <t>* DIRECCIÓN
* ADMINISTRACIÓN DE VIVIENDAS</t>
  </si>
  <si>
    <t>* Evaluaciones de desempeño inadecuadas.                                                                  
* Ejecución de evaluaciones sin tener en cuenta criterios de objetividad definidos.
* Afectación del clima laboral.                                                              * Permanencia de empleados con bajo rendimiento laboral dado que no se han detectado las falencias.</t>
  </si>
  <si>
    <t xml:space="preserve">
* Personas sin las condiciones requeridas para desarrollar su trabajo con calidad.
* Desorden administrativo y manejo indebido de las funciones en las diferentes instancias.                                  
* Afectación del clima laboral dado que a baja capacitación poca esperanza de superarse.                                  
* No se pueden gestionar las competencias del personal.</t>
  </si>
  <si>
    <t>* Es difícil encontrar capacitaciones para el sector público en una sola entidad.            
* Presupuesto limitado para el desarrollo de actividades de bienestar y de capacitación, conforme a necesidades identificadas.
* Evaluados la necesidad, se observa que difieren unas de otras lo que hace que se deba contratar con diversas empresas haciendo mas engorroso y lento el proceso.</t>
  </si>
  <si>
    <t>Inadecuada liquidación de la nómina de los empleados y planilla de seguridad social.</t>
  </si>
  <si>
    <t>* Liquidación más de dos veces de la nómina.    
* Omisiones de algunos factores salariales.
* Que no se realice el respectivo cruce de resultados y/o o conciliación con el área financiera.
* Falta de comunicación entre aseguradoras y la oficina de personal en cuanto a novedades de traslado.</t>
  </si>
  <si>
    <t>* Inconsistencias por omisión en la digitación de novedades y con el proceso del aplicativo cuando se liquida en repetidas ocasiones genera errores.
* Consignación de aportes a aseguradoras que no corresponde a la afiliación del personal.                              
* Reclamo por parte de los funcionarios.</t>
  </si>
  <si>
    <t>* La no objetiva selección de personal.                           
* El no cumplimiento de la normatividad vigente sobre vinculación.                  
* Soporte para análisis de renuncia a la vinculación.
* Falta de formatos establecidos por la entidad.</t>
  </si>
  <si>
    <t>En caso de incumplimiento del contratista no habrá suficiencia para exigir los perjuicios que se causen.</t>
  </si>
  <si>
    <t>Pérdida de los dineros por hurto</t>
  </si>
  <si>
    <t>* Progresión de No conformidades menores a No Conformidades Mayores
* Cancelación de la certificaciones a los sistemas de gestión.
* Acciones disciplinarias</t>
  </si>
  <si>
    <r>
      <rPr>
        <b/>
        <sz val="11"/>
        <rFont val="Calibri"/>
        <family val="2"/>
        <scheme val="minor"/>
      </rPr>
      <t>SERVICIO AL USUARIO Y MANTENIMIENTO DE VIVIENDA USUARIO</t>
    </r>
    <r>
      <rPr>
        <sz val="11"/>
        <rFont val="Calibri"/>
        <family val="2"/>
        <scheme val="minor"/>
      </rPr>
      <t xml:space="preserve"> 
(SERVICIO AL USUARIO)</t>
    </r>
  </si>
  <si>
    <r>
      <rPr>
        <b/>
        <sz val="11"/>
        <color theme="1"/>
        <rFont val="Calibri"/>
        <family val="2"/>
        <scheme val="minor"/>
      </rPr>
      <t>ADMINISTRACIÓN DE RECURSOS FINANCIEROS</t>
    </r>
    <r>
      <rPr>
        <sz val="11"/>
        <color theme="1"/>
        <rFont val="Calibri"/>
        <family val="2"/>
        <scheme val="minor"/>
      </rPr>
      <t xml:space="preserve"> 
(CONTABILIDAD)</t>
    </r>
  </si>
  <si>
    <r>
      <rPr>
        <b/>
        <sz val="11"/>
        <color theme="1"/>
        <rFont val="Calibri"/>
        <family val="2"/>
        <scheme val="minor"/>
      </rPr>
      <t>EVALUACIÓN Y CONTROL</t>
    </r>
    <r>
      <rPr>
        <sz val="11"/>
        <color theme="1"/>
        <rFont val="Calibri"/>
        <family val="2"/>
        <scheme val="minor"/>
      </rPr>
      <t xml:space="preserve"> 
(CONTROL INTERNO)</t>
    </r>
  </si>
  <si>
    <r>
      <rPr>
        <b/>
        <sz val="11"/>
        <color theme="1"/>
        <rFont val="Calibri"/>
        <family val="2"/>
        <scheme val="minor"/>
      </rPr>
      <t xml:space="preserve">ADMINISTRACIÓN DE VIVIENDA FISCAL </t>
    </r>
    <r>
      <rPr>
        <sz val="11"/>
        <color theme="1"/>
        <rFont val="Calibri"/>
        <family val="2"/>
        <scheme val="minor"/>
      </rPr>
      <t xml:space="preserve">
(CARTERA)</t>
    </r>
  </si>
  <si>
    <r>
      <rPr>
        <b/>
        <sz val="11"/>
        <color theme="1"/>
        <rFont val="Calibri"/>
        <family val="2"/>
        <scheme val="minor"/>
      </rPr>
      <t xml:space="preserve">ADMINISTRACIÓN DE VIVIENDA FISCAL </t>
    </r>
    <r>
      <rPr>
        <sz val="11"/>
        <color theme="1"/>
        <rFont val="Calibri"/>
        <family val="2"/>
        <scheme val="minor"/>
      </rPr>
      <t xml:space="preserve">
(FINCA RAIZ)</t>
    </r>
  </si>
  <si>
    <r>
      <rPr>
        <b/>
        <sz val="11"/>
        <rFont val="Calibri"/>
        <family val="2"/>
        <scheme val="minor"/>
      </rPr>
      <t xml:space="preserve">SERVICIO AL USUARIO Y MANTENIMIENTO DE VIVIENDA USUARIO </t>
    </r>
    <r>
      <rPr>
        <sz val="11"/>
        <rFont val="Calibri"/>
        <family val="2"/>
        <scheme val="minor"/>
      </rPr>
      <t xml:space="preserve">
(SERVICIO AL USUARIO)</t>
    </r>
  </si>
  <si>
    <r>
      <rPr>
        <b/>
        <sz val="11"/>
        <color theme="1"/>
        <rFont val="Calibri"/>
        <family val="2"/>
        <scheme val="minor"/>
      </rPr>
      <t xml:space="preserve">GESTIÓN JURIDICA </t>
    </r>
    <r>
      <rPr>
        <sz val="11"/>
        <color theme="1"/>
        <rFont val="Calibri"/>
        <family val="2"/>
        <scheme val="minor"/>
      </rPr>
      <t xml:space="preserve">
(ASUNTOS DISCIPLINARIOS)</t>
    </r>
  </si>
  <si>
    <r>
      <rPr>
        <b/>
        <sz val="11"/>
        <color theme="1"/>
        <rFont val="Calibri"/>
        <family val="2"/>
        <scheme val="minor"/>
      </rPr>
      <t xml:space="preserve">ADMINISTRACIÓN DE RECURSOS FINANCIEROS
</t>
    </r>
    <r>
      <rPr>
        <sz val="11"/>
        <color theme="1"/>
        <rFont val="Calibri"/>
        <family val="2"/>
        <scheme val="minor"/>
      </rPr>
      <t xml:space="preserve"> (PRESUPUESTO)</t>
    </r>
  </si>
  <si>
    <r>
      <rPr>
        <b/>
        <sz val="11"/>
        <color theme="1"/>
        <rFont val="Calibri"/>
        <family val="2"/>
        <scheme val="minor"/>
      </rPr>
      <t>ADMINISTRACIÓN DE RECURSOS FINANCIEROS</t>
    </r>
    <r>
      <rPr>
        <sz val="11"/>
        <color theme="1"/>
        <rFont val="Calibri"/>
        <family val="2"/>
        <scheme val="minor"/>
      </rPr>
      <t xml:space="preserve"> 
(TESORERIA)</t>
    </r>
  </si>
  <si>
    <r>
      <rPr>
        <b/>
        <sz val="11"/>
        <color theme="1"/>
        <rFont val="Calibri"/>
        <family val="2"/>
        <scheme val="minor"/>
      </rPr>
      <t xml:space="preserve">ADQUISICIONES Y SUMINISTROS </t>
    </r>
    <r>
      <rPr>
        <sz val="11"/>
        <color theme="1"/>
        <rFont val="Calibri"/>
        <family val="2"/>
        <scheme val="minor"/>
      </rPr>
      <t xml:space="preserve">
(CONTRATOS)</t>
    </r>
  </si>
  <si>
    <r>
      <rPr>
        <b/>
        <sz val="11"/>
        <color theme="1"/>
        <rFont val="Calibri"/>
        <family val="2"/>
        <scheme val="minor"/>
      </rPr>
      <t xml:space="preserve">ADQUISICIONES Y SUMINISTROS 
</t>
    </r>
    <r>
      <rPr>
        <sz val="11"/>
        <color theme="1"/>
        <rFont val="Calibri"/>
        <family val="2"/>
        <scheme val="minor"/>
      </rPr>
      <t>(CONTRATOS)</t>
    </r>
  </si>
  <si>
    <r>
      <rPr>
        <b/>
        <sz val="11"/>
        <color theme="1"/>
        <rFont val="Calibri"/>
        <family val="2"/>
        <scheme val="minor"/>
      </rPr>
      <t xml:space="preserve">ADQUISICIONES Y SUMINISTROS 
</t>
    </r>
    <r>
      <rPr>
        <sz val="11"/>
        <color theme="1"/>
        <rFont val="Calibri"/>
        <family val="2"/>
        <scheme val="minor"/>
      </rPr>
      <t>(ALMACÉN)</t>
    </r>
  </si>
  <si>
    <r>
      <rPr>
        <b/>
        <sz val="11"/>
        <color theme="1"/>
        <rFont val="Calibri"/>
        <family val="2"/>
        <scheme val="minor"/>
      </rPr>
      <t xml:space="preserve">ADMINISTRACIÓN DE RECURSOS FINANCIEROS </t>
    </r>
    <r>
      <rPr>
        <sz val="11"/>
        <color theme="1"/>
        <rFont val="Calibri"/>
        <family val="2"/>
        <scheme val="minor"/>
      </rPr>
      <t xml:space="preserve">
(CAJA MENOR)</t>
    </r>
  </si>
  <si>
    <r>
      <rPr>
        <b/>
        <sz val="11"/>
        <color theme="1"/>
        <rFont val="Calibri"/>
        <family val="2"/>
        <scheme val="minor"/>
      </rPr>
      <t xml:space="preserve">ADQUISICIONES Y SUMINISTROS 
</t>
    </r>
    <r>
      <rPr>
        <sz val="11"/>
        <color theme="1"/>
        <rFont val="Calibri"/>
        <family val="2"/>
        <scheme val="minor"/>
      </rPr>
      <t>(TRANSPORTES)</t>
    </r>
  </si>
  <si>
    <r>
      <rPr>
        <b/>
        <sz val="11"/>
        <color theme="1"/>
        <rFont val="Calibri"/>
        <family val="2"/>
        <scheme val="minor"/>
      </rPr>
      <t xml:space="preserve">GESTIÓN DE INFORMACIÓN Y TICS </t>
    </r>
    <r>
      <rPr>
        <sz val="11"/>
        <color theme="1"/>
        <rFont val="Calibri"/>
        <family val="2"/>
        <scheme val="minor"/>
      </rPr>
      <t xml:space="preserve">
(INFORMÁTICA)</t>
    </r>
  </si>
  <si>
    <r>
      <rPr>
        <b/>
        <sz val="11"/>
        <color theme="1"/>
        <rFont val="Calibri"/>
        <family val="2"/>
        <scheme val="minor"/>
      </rPr>
      <t xml:space="preserve">GESTIÓN DE INFORMACIÓN Y TICS 
</t>
    </r>
    <r>
      <rPr>
        <sz val="11"/>
        <color theme="1"/>
        <rFont val="Calibri"/>
        <family val="2"/>
        <scheme val="minor"/>
      </rPr>
      <t>(INFORMÁTICA)</t>
    </r>
  </si>
  <si>
    <r>
      <rPr>
        <b/>
        <sz val="11"/>
        <color theme="1"/>
        <rFont val="Calibri"/>
        <family val="2"/>
        <scheme val="minor"/>
      </rPr>
      <t>GESTIÓN DE INFORMACIÓN Y TICS</t>
    </r>
    <r>
      <rPr>
        <sz val="11"/>
        <color theme="1"/>
        <rFont val="Calibri"/>
        <family val="2"/>
        <scheme val="minor"/>
      </rPr>
      <t xml:space="preserve">
(ARCHIVO)</t>
    </r>
  </si>
  <si>
    <t>Vale la pena aprovechar la oportunidad, debido a que su impacto sobre el sistema de gestión de calidad y/o ambiental beneficia de forma significativa al cliente y/o al desempeño ambiental de la organización. La organización debe aprovechar la oportunidad.</t>
  </si>
  <si>
    <r>
      <t xml:space="preserve">GESTIÓN INTEGRAL
</t>
    </r>
    <r>
      <rPr>
        <sz val="11"/>
        <color theme="1"/>
        <rFont val="Calibri"/>
        <family val="2"/>
        <scheme val="minor"/>
      </rPr>
      <t>(SISTEMA GESTIÓN AMBIENTAL)</t>
    </r>
  </si>
  <si>
    <t>Gestión integral</t>
  </si>
  <si>
    <r>
      <rPr>
        <b/>
        <sz val="11"/>
        <color theme="1"/>
        <rFont val="Calibri"/>
        <family val="2"/>
        <scheme val="minor"/>
      </rPr>
      <t xml:space="preserve">PLANEACIÓN ESTRATÉGICA
</t>
    </r>
    <r>
      <rPr>
        <sz val="11"/>
        <color theme="1"/>
        <rFont val="Calibri"/>
        <family val="2"/>
        <scheme val="minor"/>
      </rPr>
      <t>(SISTEMA GESTIÓN DE LA CALIDAD)</t>
    </r>
  </si>
  <si>
    <r>
      <rPr>
        <b/>
        <sz val="11"/>
        <color theme="1"/>
        <rFont val="Calibri"/>
        <family val="2"/>
        <scheme val="minor"/>
      </rPr>
      <t>GESTIÓN INTEGRAL</t>
    </r>
    <r>
      <rPr>
        <sz val="11"/>
        <color theme="1"/>
        <rFont val="Calibri"/>
        <family val="2"/>
        <scheme val="minor"/>
      </rPr>
      <t xml:space="preserve">
(SG - SALUD Y SEGURIDAD EN EL TRABAJO)</t>
    </r>
  </si>
  <si>
    <t>Documentos del Sistema Integrado de Gestión de Calidad y Ambiental no controlados.</t>
  </si>
  <si>
    <t>Desconocimiento de la norma y no control de los documentos del SIGCA por parte de los Responsables de procesos.
Desconocimiento de la norma y del procedimiento del control de documentos por parte del Encargado del SIGCA. 
Creación de documentos o modificaciones no autorizadas por parte del SIGCA.</t>
  </si>
  <si>
    <t>Contratista SIGCA</t>
  </si>
  <si>
    <t>SIGCA no controlado. 
Ejecución de procedimientos erróneos.</t>
  </si>
  <si>
    <t>Competencia inadecuada de quienes identifican los aspectos ambientales. 
Omisión de información.</t>
  </si>
  <si>
    <t>Contaminación del medio ambiente y agotamiento en la disponibilidad de recursos naturales.
Afectaciones legales para la Entidad.</t>
  </si>
  <si>
    <t>CONTROL</t>
  </si>
  <si>
    <t>ANUAL</t>
  </si>
  <si>
    <t>1. Incapacidades médicas por AT y EL
2. Pérdidas de capacidad laboral, pérdidas de vidas humanas
3. Presentación de nuevos casos de enfermedades laborales</t>
  </si>
  <si>
    <t>Adquirir elementos no permitidos en los rubros</t>
  </si>
  <si>
    <r>
      <t xml:space="preserve">* Para evitar la pérdida de los dineros de caja menor, se manejarán en cuenta corriente en bancos y el dinero efectivo se guardará en una caja fuerte. 
* Se revisará que las facturas cumplan con los requisitos legales de acuerdo a lo dispuesto por la DIAN.
* Se adquiere los materiales en carro con acompañamiento por parte de las respectivas áreas que requieren los materiales y servicios.
</t>
    </r>
    <r>
      <rPr>
        <b/>
        <sz val="11"/>
        <color theme="1"/>
        <rFont val="Calibri"/>
        <family val="2"/>
        <scheme val="minor"/>
      </rPr>
      <t>Soporte documental:</t>
    </r>
    <r>
      <rPr>
        <sz val="11"/>
        <color theme="1"/>
        <rFont val="Calibri"/>
        <family val="2"/>
        <scheme val="minor"/>
      </rPr>
      <t xml:space="preserve"> cuenta corriente en bancos - Póliza</t>
    </r>
  </si>
  <si>
    <t>Indebida verificación de los amparos que componen la póliza.</t>
  </si>
  <si>
    <t>Errores de digitación.
Documentos faltantes de la carpeta y/o documentos sin firmar.</t>
  </si>
  <si>
    <t xml:space="preserve">Hallazgo con un Ente de Control. </t>
  </si>
  <si>
    <t xml:space="preserve">* No recibir los elementos en físico en el momento de los reintegros y de las bajas
* Elementos con existencia física pero no en el sistema
* Elementos con existencias en el sistema pero en físico
* Inconsistencia en los documentos soportes para el trámite de reintegros, traslados o bajas de los bienes devolutivos.
* No dar entrada a los bienes adquiridos.
* No realizar el movimiento en el programa SAP. </t>
  </si>
  <si>
    <t>* Falta control sobre los bienes que se encuentran al servicio de la entidad. 
* No habría congruencia entre los bienes del inventario y los bienes físicos.</t>
  </si>
  <si>
    <r>
      <t xml:space="preserve">* Mantener el sistema de gestión documental (ControlDoc) con el fin de preservar y digitalizar la gestión documental.
</t>
    </r>
    <r>
      <rPr>
        <b/>
        <sz val="11"/>
        <color theme="1"/>
        <rFont val="Calibri"/>
        <family val="2"/>
        <scheme val="minor"/>
      </rPr>
      <t>Soporte documental:</t>
    </r>
    <r>
      <rPr>
        <sz val="11"/>
        <color theme="1"/>
        <rFont val="Calibri"/>
        <family val="2"/>
        <scheme val="minor"/>
      </rPr>
      <t xml:space="preserve"> informe de trazabilidad ControlDoc, contrato de soporte y mantenimiento
* Plan de entrega de transferencias documentales de las seccionales. 
</t>
    </r>
    <r>
      <rPr>
        <b/>
        <sz val="11"/>
        <color theme="1"/>
        <rFont val="Calibri"/>
        <family val="2"/>
        <scheme val="minor"/>
      </rPr>
      <t>Soporte documental:</t>
    </r>
    <r>
      <rPr>
        <sz val="11"/>
        <color theme="1"/>
        <rFont val="Calibri"/>
        <family val="2"/>
        <scheme val="minor"/>
      </rPr>
      <t xml:space="preserve"> inventarios documentales seccionales</t>
    </r>
  </si>
  <si>
    <r>
      <t xml:space="preserve">* Revisiones documentales 
</t>
    </r>
    <r>
      <rPr>
        <b/>
        <sz val="11"/>
        <color theme="1"/>
        <rFont val="Calibri"/>
        <family val="2"/>
        <scheme val="minor"/>
      </rPr>
      <t xml:space="preserve">Soportes documental: </t>
    </r>
    <r>
      <rPr>
        <sz val="11"/>
        <color theme="1"/>
        <rFont val="Calibri"/>
        <family val="2"/>
        <scheme val="minor"/>
      </rPr>
      <t>listas de verificación e informe</t>
    </r>
  </si>
  <si>
    <t>Incumplimiento de los mantenimientos programados a los automóviles, camionetas, camiones, volquetas y carro tanques de la Entidad.</t>
  </si>
  <si>
    <t xml:space="preserve">Falta de planeación en la ejecución del contrato que ampara los mantenimientos programados. </t>
  </si>
  <si>
    <r>
      <t xml:space="preserve">* Informes trimestrales del mantenimiento de los vehículos en cumplimiento con la programación. 
</t>
    </r>
    <r>
      <rPr>
        <b/>
        <sz val="11"/>
        <color theme="1"/>
        <rFont val="Calibri"/>
        <family val="2"/>
        <scheme val="minor"/>
      </rPr>
      <t>Soporte documental:</t>
    </r>
    <r>
      <rPr>
        <sz val="11"/>
        <color theme="1"/>
        <rFont val="Calibri"/>
        <family val="2"/>
        <scheme val="minor"/>
      </rPr>
      <t xml:space="preserve"> informes</t>
    </r>
  </si>
  <si>
    <t>TRIMESTRAL</t>
  </si>
  <si>
    <t>Contestar las PQRS fuera del tiempo establecido</t>
  </si>
  <si>
    <r>
      <t xml:space="preserve">* Seguimiento semanal de la gestión de PQRS.
</t>
    </r>
    <r>
      <rPr>
        <b/>
        <sz val="11"/>
        <rFont val="Calibri"/>
        <family val="2"/>
        <scheme val="minor"/>
      </rPr>
      <t>Soporte documental:</t>
    </r>
    <r>
      <rPr>
        <sz val="11"/>
        <rFont val="Calibri"/>
        <family val="2"/>
        <scheme val="minor"/>
      </rPr>
      <t xml:space="preserve"> 
informe generado a través del ControlDoc. 
informe al competente que tienen PQRSD vencidas. </t>
    </r>
  </si>
  <si>
    <t>Inadecuada gestión en la atención a los usuarios</t>
  </si>
  <si>
    <t>* Olvido del funcionario encargado.
* Demora en la entrega de la respuesta por parte de otras áreas de trabajo.
* Fallas en el aplicativo de la página web.</t>
  </si>
  <si>
    <t>* Quejas a los entes superiores y a las entidades de control del estado.               
* Derechos de Petición y Acciones de tutela.</t>
  </si>
  <si>
    <t>* Desconocimiento Acuerdo 002/2018 y del funcionamiento de la Entidad.
* Falta de capacitación en temas relacionados con la atención al usuario.</t>
  </si>
  <si>
    <t>* Inconformidad del Servicio Prestado. 
* Quejas y Derechos de Petición.</t>
  </si>
  <si>
    <r>
      <rPr>
        <sz val="11"/>
        <rFont val="Calibri"/>
        <family val="2"/>
        <scheme val="minor"/>
      </rPr>
      <t xml:space="preserve">* Capacitación sobre atención al usuario    </t>
    </r>
    <r>
      <rPr>
        <sz val="11"/>
        <color rgb="FFFF0000"/>
        <rFont val="Calibri"/>
        <family val="2"/>
        <scheme val="minor"/>
      </rPr>
      <t xml:space="preserve">                                                                                                           
</t>
    </r>
    <r>
      <rPr>
        <sz val="11"/>
        <rFont val="Calibri"/>
        <family val="2"/>
        <scheme val="minor"/>
      </rPr>
      <t>* Socialización del acuerdo 002 de 2018</t>
    </r>
    <r>
      <rPr>
        <sz val="11"/>
        <color rgb="FFFF0000"/>
        <rFont val="Calibri"/>
        <family val="2"/>
        <scheme val="minor"/>
      </rPr>
      <t xml:space="preserve">
</t>
    </r>
    <r>
      <rPr>
        <b/>
        <sz val="11"/>
        <rFont val="Calibri"/>
        <family val="2"/>
        <scheme val="minor"/>
      </rPr>
      <t xml:space="preserve">Soporte documental: 
* </t>
    </r>
    <r>
      <rPr>
        <sz val="11"/>
        <rFont val="Calibri"/>
        <family val="2"/>
        <scheme val="minor"/>
      </rPr>
      <t xml:space="preserve">Documentos soporte sobre servicio al usuario al Grupo de Servicio al Usuario. </t>
    </r>
  </si>
  <si>
    <t>* COORDINADOR SERVICIO AL USUARIO
* TALENTO HUMANO</t>
  </si>
  <si>
    <t>La pérdida de documentación entregada por los usuarios y personal externo</t>
  </si>
  <si>
    <t>* COORDINADOR SERVICIO AL USUARIO</t>
  </si>
  <si>
    <t xml:space="preserve">Implementar el chat bot para generar respuestas automatizadas a requerimientos frecuentes de los usuarios. </t>
  </si>
  <si>
    <t>Agilidad en la atención de requerimientos de situaciones frecuentes de los usuarios.</t>
  </si>
  <si>
    <t xml:space="preserve">Implementar el chat bot con apoyo del área de Informática para generar respuestas automatizadas a requerimientos frecuentes de los usuarios. </t>
  </si>
  <si>
    <t xml:space="preserve">* Falta de control y seguimiento al cumplimiento de  las ordenes de mantenimiento.
* Imprevistos presentados que requieren atención inmediata y administración de los recursos existentes (trabajadores, materiales, tiempo) </t>
  </si>
  <si>
    <t>* Atraso a la asignación de viviendas por falta de mantenimiento
* Inconformismo de los usuarios</t>
  </si>
  <si>
    <r>
      <t xml:space="preserve">* Verificación de las solicitudes de mantenimiento generadas por los administradores en el sistema para realizar el seguimiento a las ejecuciones realizadas por parte de los trabajadores del ICFE.
* Acuerdo No 002/2018.
</t>
    </r>
    <r>
      <rPr>
        <b/>
        <sz val="11"/>
        <rFont val="Calibri"/>
        <family val="2"/>
        <scheme val="minor"/>
      </rPr>
      <t xml:space="preserve">Soportes documental: 
* </t>
    </r>
    <r>
      <rPr>
        <sz val="11"/>
        <rFont val="Calibri"/>
        <family val="2"/>
        <scheme val="minor"/>
      </rPr>
      <t xml:space="preserve">Orden de trabajo (muestra representativa). 
* Recibo a satisfacción (muestra representativa). </t>
    </r>
  </si>
  <si>
    <t>* Atraso en los trabajos de mantenimiento por no contar con maquinaria en buen estado. 
* Accidentes del personal de funcionarios por maquinaria  en mal estado.</t>
  </si>
  <si>
    <t>* No cumplir con el mantenimiento preventivo de primer escalón (semanal).
* No efectuar el mantenimiento  correctivo de la maquinaria de acuerdo con la frecuencia establecida (anual).</t>
  </si>
  <si>
    <r>
      <rPr>
        <b/>
        <sz val="11"/>
        <color theme="1"/>
        <rFont val="Calibri"/>
        <family val="2"/>
        <scheme val="minor"/>
      </rPr>
      <t xml:space="preserve">Soportes documental: 
* </t>
    </r>
    <r>
      <rPr>
        <sz val="11"/>
        <color theme="1"/>
        <rFont val="Calibri"/>
        <family val="2"/>
        <scheme val="minor"/>
      </rPr>
      <t xml:space="preserve">Contrato de mantenimiento preventivo y correctivo a la maquinaria y acta de recibo a satisfacción </t>
    </r>
  </si>
  <si>
    <t>Extravío de documentación con requerimientos jurídicos como lo son derechos de petición y sus anexos.</t>
  </si>
  <si>
    <t>* Posibles acciones de tutela, demandas, indemnizaciones, pérdidas de oportunidades procesales para actuar y eventuales sanciones disciplinarios.</t>
  </si>
  <si>
    <t>* Posibles acciones de tutela.
* Investigaciones disciplinarias.</t>
  </si>
  <si>
    <t>Extravío de documentación dentro de los expedientes de los procesos disciplinarios o pérdida del expediente</t>
  </si>
  <si>
    <t>* Investigaciones disciplinarias. 
* Reconstrucción del proceso.
* Denuncia.</t>
  </si>
  <si>
    <t>Vencimiento de términos judiciales y legales para atender actuaciones judiciales, administrativas y constitucionales, así como en asuntos disciplinarios.</t>
  </si>
  <si>
    <t xml:space="preserve">* Falta de control de los términos legales y judiciales. </t>
  </si>
  <si>
    <r>
      <t xml:space="preserve">* Cuadro control de términos de las diferentes actuaciones judiciales y administrativas tanto de la gestión jurídica como de los asuntos disciplinarios. 
</t>
    </r>
    <r>
      <rPr>
        <b/>
        <sz val="11"/>
        <color theme="1"/>
        <rFont val="Calibri"/>
        <family val="2"/>
        <scheme val="minor"/>
      </rPr>
      <t>Soporte documental:</t>
    </r>
    <r>
      <rPr>
        <sz val="11"/>
        <color theme="1"/>
        <rFont val="Calibri"/>
        <family val="2"/>
        <scheme val="minor"/>
      </rPr>
      <t xml:space="preserve"> Informe de control de términos.</t>
    </r>
  </si>
  <si>
    <t>* Falta de control y seguimiento al cumplimiento de los cronogramas establecidos para la realización de los diseños.</t>
  </si>
  <si>
    <t>* Atraso en el inicio de la ejecución de los proyectos durante las vigencias.</t>
  </si>
  <si>
    <r>
      <t xml:space="preserve">* Mediante documento escrito notificar a cada una de las áreas que intervienen en los diseños, informando  cuales son los proyectos que se efectuaran  y los tiempos estipulados para realizar los diseños requeridos, (esta acción se efectúa antes de la culminación de la vigencia anterior)
* En caso de presentarse situaciones que afecten la etapa de diseño de los proyectos, se deberá efectuar por parte de las áreas involucradas concepto técnico en el cual expongan las causas por las que se generará atraso en la entrega de la documentación de los proyectos y las acciones a realizar para acelerar la entrega de los mismos. O mediante documentos jurídicos que sustenten el atraso o la no realización de un proyecto en especifico.
</t>
    </r>
    <r>
      <rPr>
        <b/>
        <sz val="11"/>
        <rFont val="Calibri"/>
        <family val="2"/>
        <scheme val="minor"/>
      </rPr>
      <t xml:space="preserve">Soporte documental: </t>
    </r>
    <r>
      <rPr>
        <sz val="11"/>
        <rFont val="Calibri"/>
        <family val="2"/>
        <scheme val="minor"/>
      </rPr>
      <t xml:space="preserve">
- Asignación diseños (firmado)
- Plan de diseño (ICFE-P-06-F-11)</t>
    </r>
  </si>
  <si>
    <t>Inexactitud del presupuesto necesario para la ejecución total de la obra</t>
  </si>
  <si>
    <t xml:space="preserve">* Obras sin terminar o adiciones a los contratos.
* La asignación de recursos para los proyectos planeados sin tener en cuenta el valor real para la ejecución  total de las obras.
</t>
  </si>
  <si>
    <t xml:space="preserve">COORDINADOR GRUPO PROYECTOS Y PERSONAL ASIGNADO AL DISEÑO </t>
  </si>
  <si>
    <r>
      <t xml:space="preserve">* Durante la planeación se tiene en cuenta el historial de presupuestos en proyectos similares con el fin de comprar el alcance y aproximación de costos.  
* Durante la elaboración del presupuesto se efectúan cotizaciones del mercado, con el fin de verificar el costo de cada una de las actividades  y el monto total del proyecto.
</t>
    </r>
    <r>
      <rPr>
        <b/>
        <sz val="11"/>
        <rFont val="Calibri"/>
        <family val="2"/>
        <scheme val="minor"/>
      </rPr>
      <t xml:space="preserve">
Soporte documental: </t>
    </r>
    <r>
      <rPr>
        <sz val="11"/>
        <rFont val="Calibri"/>
        <family val="2"/>
        <scheme val="minor"/>
      </rPr>
      <t xml:space="preserve">
ICFE-P-06-F-23 REVISIÓN CANTIDADES DE OBRA Y PRESUPUESTO
ICFE-P-06-F-24 SOLICITUD ELABORACIÓN APU
ICFE-P-06-F-26 PRESUPUESTO</t>
    </r>
  </si>
  <si>
    <t>SUPERVISIÓN DE CONTRATOS</t>
  </si>
  <si>
    <t>* Incumplimiento en la entrega de  los proyectos. 
* Necesidad de prorrogas.</t>
  </si>
  <si>
    <t>Atraso en procesos de ejecución de la obra por factores directos e indirectos no previstos.</t>
  </si>
  <si>
    <t xml:space="preserve">* Debilidad en la ejecución, que no contempla  los posibles riesgos  y no se crean los planes de contingencia necesarios. </t>
  </si>
  <si>
    <t>COORDINADOR GRUPO DISEÑO Y SUPERVISION CONTRATOS
(SUPERVISORES ASIGNADOS)</t>
  </si>
  <si>
    <r>
      <t xml:space="preserve">* En caso de darse la situación de hallar elementos no previstos durante la ejecución del proyecto, se debe efectuar concepto por parte del contratista e interventoría acerca de la afectación para que la Entidad tome acciones necesarias ya sea adición, prorroga o sanción. 
</t>
    </r>
    <r>
      <rPr>
        <b/>
        <sz val="11"/>
        <rFont val="Calibri"/>
        <family val="2"/>
        <scheme val="minor"/>
      </rPr>
      <t xml:space="preserve">Soporte documental: </t>
    </r>
    <r>
      <rPr>
        <sz val="11"/>
        <rFont val="Calibri"/>
        <family val="2"/>
        <scheme val="minor"/>
      </rPr>
      <t xml:space="preserve">
Informes semanales (muestra representativa)</t>
    </r>
  </si>
  <si>
    <t>* No contar con el control adecuado en la interventoría de las obras.</t>
  </si>
  <si>
    <t>* Demoras
* Producto no conforme (materiales, ítems, actividades, programación)</t>
  </si>
  <si>
    <t>SUPERVISIÓN CONTRATOS ASIGNADOS Y
INTERVENTORÍA</t>
  </si>
  <si>
    <t>Incumplimiento en especificaciones o de presupuesto estipulado en el contrato</t>
  </si>
  <si>
    <t>* Incumplimiento por parte de los contratistas.</t>
  </si>
  <si>
    <t>* Detrimento presupuestal
* Baja calidad de la obra</t>
  </si>
  <si>
    <r>
      <t xml:space="preserve">* La supervisión del contrato deberá efectuar las alertas correspondientes ante la entidad contratante con el fin de realizar el llamado a proceso jurídico al contratista y a la interventoría.
* Previamente al inicio de la ejecución del proyecto se realiza una reunión de Pre construcción en la que se entrega y explica tanto al contratista como a la interventoría cada uno de los documentos del sistema de gestión a realizar y la estructura del plan de manejo de obra que deben diligenciar y entregar a la Entidad. 
* Con la entrega de los informes mensuales de interventoría se recibe el seguimiento al plan de manejo de obra. 
</t>
    </r>
    <r>
      <rPr>
        <b/>
        <sz val="11"/>
        <rFont val="Calibri"/>
        <family val="2"/>
        <scheme val="minor"/>
      </rPr>
      <t xml:space="preserve">Soporte documental: </t>
    </r>
    <r>
      <rPr>
        <sz val="11"/>
        <rFont val="Calibri"/>
        <family val="2"/>
        <scheme val="minor"/>
      </rPr>
      <t xml:space="preserve">
Listas de chequeo  (muestra representativa)</t>
    </r>
  </si>
  <si>
    <r>
      <t xml:space="preserve">* En caso de presentarse novedades que generen atrasos e incumplimientos, se deberá tener conceptos por parte del contratista y avalado por la interventoría en donde conste que  estas situaciones eran ajenas e inmanejables por parte de estas personas naturales o jurídicas, lo cual será de estudio y viabilidad por parte de la entidad contratante.
* Constante seguimiento al acta de mayores y menores cantidades. 
</t>
    </r>
    <r>
      <rPr>
        <b/>
        <sz val="11"/>
        <rFont val="Calibri"/>
        <family val="2"/>
        <scheme val="minor"/>
      </rPr>
      <t xml:space="preserve">Soporte documental: </t>
    </r>
    <r>
      <rPr>
        <sz val="11"/>
        <rFont val="Calibri"/>
        <family val="2"/>
        <scheme val="minor"/>
      </rPr>
      <t xml:space="preserve">
Acta de mayores y menores cantidades (muestra representativa)</t>
    </r>
  </si>
  <si>
    <t>* Desconocimiento Acuerdo 002/2018 y del funcionamiento de la Entidad.</t>
  </si>
  <si>
    <t>Incumplimiento del acuerdo No.002 de 2018</t>
  </si>
  <si>
    <t>* PQRS a la Entidad. 
* Inconformismo por parte del usuario. 
* Inadecuada administración de los recursos.</t>
  </si>
  <si>
    <r>
      <t xml:space="preserve">1. Se realiza capacitación a los administradores en pautas y normas para una correcta administración.
2. Se efectúa comunicación clara y oportuna e instrucciones para la administración de casas fiscales con cada conjunto de acuerdo con el Acuerdo 002 de 2018, Manual de Convivencia y formatos establecidos por el ICFE.
3. Emisión de boletines respecto al cumplimiento del Acuerdo 002 del 2018.
</t>
    </r>
    <r>
      <rPr>
        <b/>
        <sz val="11"/>
        <rFont val="Calibri"/>
        <family val="2"/>
        <scheme val="minor"/>
      </rPr>
      <t xml:space="preserve">Soportes documentales: </t>
    </r>
    <r>
      <rPr>
        <sz val="11"/>
        <rFont val="Calibri"/>
        <family val="2"/>
        <scheme val="minor"/>
      </rPr>
      <t xml:space="preserve">
- Soportes de capacitación
-  Boletines Acuerdo 002/2018
- Acta de inducción a los usuarios de Bogotá </t>
    </r>
  </si>
  <si>
    <t xml:space="preserve">* Se requiere mantenimiento estructural por el deterioro normal del inmueble. 
* En las seccionales donde se presenta mayor desocupación se encuentran ubicadas en provincias en donde no es factible para el militar realizar uso de las viviendas del ICFE. </t>
  </si>
  <si>
    <r>
      <t xml:space="preserve">1. Informe de desocupación
2. Auditorias a las seccionales con el fin de verificar la desocupación real de inmuebles.
</t>
    </r>
    <r>
      <rPr>
        <b/>
        <sz val="11"/>
        <rFont val="Calibri"/>
        <family val="2"/>
        <scheme val="minor"/>
      </rPr>
      <t xml:space="preserve">
Soportes documentales: </t>
    </r>
    <r>
      <rPr>
        <sz val="11"/>
        <rFont val="Calibri"/>
        <family val="2"/>
        <scheme val="minor"/>
      </rPr>
      <t xml:space="preserve">
Informes de desocupación</t>
    </r>
  </si>
  <si>
    <t>Pago inoportuno del Impuestos predial de los inmuebles</t>
  </si>
  <si>
    <t xml:space="preserve">* La facturación del impuesto predial de los predios llega después de la fecha limite de pago.
* Cobro de vigencias anteriores.  </t>
  </si>
  <si>
    <t>* Se pierde el ahorro por pago oportuno del 20% 15% y 10% porciento de ganancia para la entidad.
* Multas, sanciones y cobros coactivos.</t>
  </si>
  <si>
    <r>
      <t xml:space="preserve">* Comunicaciones formales a las seccionales que cuenta con inmuebles de propiedad del ICFE, con el fin de que envíen oportunamente las facturas para el pago de impuesto predial  de mencionadas seccionales.
* Verificación de las facturas de cada inmueble con el fin de tener descuentos y beneficios por el pago oportuno.
</t>
    </r>
    <r>
      <rPr>
        <b/>
        <sz val="11"/>
        <rFont val="Calibri"/>
        <family val="2"/>
        <scheme val="minor"/>
      </rPr>
      <t xml:space="preserve">Soporte documental: </t>
    </r>
    <r>
      <rPr>
        <sz val="11"/>
        <rFont val="Calibri"/>
        <family val="2"/>
        <scheme val="minor"/>
      </rPr>
      <t xml:space="preserve">
- Radiograma a las seccionales que tienen inmuebles del ICFE.
- Soporte de pago. </t>
    </r>
  </si>
  <si>
    <t>* La factura no llega a tiempo por parte de la empresa de servicios públicos.
* Los Administradores no entregan a tiempo las facturas.
* El usuario no esta pendiente de la gestión de su factura.</t>
  </si>
  <si>
    <t>* Suspensión del servicio
* Cobro por reconexión 
* Incomodidad del usuario por falta de los servicios públicos</t>
  </si>
  <si>
    <t>Identificación inadecuada de dineros recaudados por consignación en virtud a la falta de datos por parte de los usuarios</t>
  </si>
  <si>
    <t>* Consignaciones recibidas sin el diligenciamiento de los datos para poder identificar a quien corresponde, en especial cuando son depósitos en efectivo y consignaciones realizadas por un tercero diferente al titular del inmueble fiscal.</t>
  </si>
  <si>
    <t>* Aumento saldos de cartera, lo que implica un incremento en los estados financieros e incumplimiento de las políticas NIIF.</t>
  </si>
  <si>
    <r>
      <t xml:space="preserve">* Se le solicita al usuario que envíe el soporte de pago para el cruce de información. (en la cuenta de cobro)
</t>
    </r>
    <r>
      <rPr>
        <b/>
        <sz val="11"/>
        <color theme="1"/>
        <rFont val="Calibri"/>
        <family val="2"/>
        <scheme val="minor"/>
      </rPr>
      <t>Soporte documental:</t>
    </r>
    <r>
      <rPr>
        <sz val="11"/>
        <color theme="1"/>
        <rFont val="Calibri"/>
        <family val="2"/>
        <scheme val="minor"/>
      </rPr>
      <t xml:space="preserve"> 
- Cuentas de cobro (muestra representativa).</t>
    </r>
  </si>
  <si>
    <t>Generación de ingresos que no corresponde a lo debido por no aplicar el canon de acuerdo a lo establecido en el contrato vigente</t>
  </si>
  <si>
    <t xml:space="preserve">* La información no se recepciona oportunamente respecto a los cambios de los contratos. </t>
  </si>
  <si>
    <t>* Falta de recursos financieros para inversión y mantenimiento de las viviendas.</t>
  </si>
  <si>
    <r>
      <t xml:space="preserve">* Coordinación el área de Viviendas para reportar los cambios en los contratos. 
</t>
    </r>
    <r>
      <rPr>
        <b/>
        <sz val="11"/>
        <rFont val="Calibri"/>
        <family val="2"/>
        <scheme val="minor"/>
      </rPr>
      <t xml:space="preserve">Soportes documental: </t>
    </r>
    <r>
      <rPr>
        <sz val="11"/>
        <rFont val="Calibri"/>
        <family val="2"/>
        <scheme val="minor"/>
      </rPr>
      <t xml:space="preserve">
- Reporte de coordinación</t>
    </r>
  </si>
  <si>
    <t>* CARTERA
* VIVIENDAS</t>
  </si>
  <si>
    <r>
      <t xml:space="preserve">* Se efectúa el seguimiento y se lleva el control de los tiempos de devolución a partir de que se reciben en el área de ingresos, se devuelven con soportes en el caso de inconsistencias.
* Soportado en la información que suministre el Grupo de Viviendas. 
</t>
    </r>
    <r>
      <rPr>
        <b/>
        <sz val="11"/>
        <color indexed="8"/>
        <rFont val="Calibri"/>
        <family val="2"/>
        <scheme val="minor"/>
      </rPr>
      <t xml:space="preserve">Soporte documental: </t>
    </r>
    <r>
      <rPr>
        <sz val="11"/>
        <color indexed="8"/>
        <rFont val="Calibri"/>
        <family val="2"/>
        <scheme val="minor"/>
      </rPr>
      <t xml:space="preserve"> seguimiento desde cuando entra a Presupuesto. </t>
    </r>
  </si>
  <si>
    <r>
      <t xml:space="preserve">* Aplica a partir del 31 de diciembre una vez efectuado el cierre fiscal y al evaluar en los comités de contratación de los posibles casos, se puede llegar a constituir Reservas presupuestales.
</t>
    </r>
    <r>
      <rPr>
        <b/>
        <sz val="11"/>
        <color indexed="8"/>
        <rFont val="Calibri"/>
        <family val="2"/>
        <scheme val="minor"/>
      </rPr>
      <t>Soporte documental:</t>
    </r>
    <r>
      <rPr>
        <sz val="11"/>
        <color indexed="8"/>
        <rFont val="Calibri"/>
        <family val="2"/>
        <scheme val="minor"/>
      </rPr>
      <t xml:space="preserve"> constitución de reservas presupuestales</t>
    </r>
  </si>
  <si>
    <r>
      <t xml:space="preserve">* Se verifica el cargue de la póliza en el SECOP II por parte del Contratista para aprobación por parte de la Entidad. 
</t>
    </r>
    <r>
      <rPr>
        <b/>
        <sz val="11"/>
        <color theme="1"/>
        <rFont val="Calibri"/>
        <family val="2"/>
        <scheme val="minor"/>
      </rPr>
      <t xml:space="preserve">Soporte documental: </t>
    </r>
    <r>
      <rPr>
        <sz val="11"/>
        <color theme="1"/>
        <rFont val="Calibri"/>
        <family val="2"/>
        <scheme val="minor"/>
      </rPr>
      <t xml:space="preserve">: En "comentario" se deberá justificar la cantidad de aprobaciones de pólizas realizadas durante el semestre. </t>
    </r>
  </si>
  <si>
    <r>
      <t xml:space="preserve">* Revisión de los documentos que conforman la carpeta maestra por parte del responsable del proceso de acuerdo a designación.
</t>
    </r>
    <r>
      <rPr>
        <b/>
        <sz val="11"/>
        <color theme="1"/>
        <rFont val="Calibri"/>
        <family val="2"/>
        <scheme val="minor"/>
      </rPr>
      <t xml:space="preserve">Soporte documental: </t>
    </r>
    <r>
      <rPr>
        <sz val="11"/>
        <color theme="1"/>
        <rFont val="Calibri"/>
        <family val="2"/>
        <scheme val="minor"/>
      </rPr>
      <t xml:space="preserve"> por "comentario" se justifica la cantidad de contratos adjudicados en el semestral. </t>
    </r>
  </si>
  <si>
    <r>
      <rPr>
        <b/>
        <sz val="11"/>
        <color theme="1"/>
        <rFont val="Calibri"/>
        <family val="2"/>
        <scheme val="minor"/>
      </rPr>
      <t xml:space="preserve">Soporte documental: </t>
    </r>
    <r>
      <rPr>
        <sz val="11"/>
        <color theme="1"/>
        <rFont val="Calibri"/>
        <family val="2"/>
        <scheme val="minor"/>
      </rPr>
      <t>Actas y conceptos técnicos de reintegro para bajas.</t>
    </r>
  </si>
  <si>
    <r>
      <t xml:space="preserve">* Se revisarán las solicitudes de materiales y solicitudes de servicios que sean las que se pueden realizar o adquirir por los rubros designados en la caja menor del Institución de Casas Fiscales del Ejército.
</t>
    </r>
    <r>
      <rPr>
        <b/>
        <sz val="11"/>
        <color theme="1"/>
        <rFont val="Calibri"/>
        <family val="2"/>
        <scheme val="minor"/>
      </rPr>
      <t xml:space="preserve">Soporte documental: </t>
    </r>
    <r>
      <rPr>
        <sz val="11"/>
        <color theme="1"/>
        <rFont val="Calibri"/>
        <family val="2"/>
        <scheme val="minor"/>
      </rPr>
      <t xml:space="preserve"> resoluciones de reembolso </t>
    </r>
  </si>
  <si>
    <r>
      <t xml:space="preserve">* Publicación de la información considerada pública en la página web de la Entidad.
</t>
    </r>
    <r>
      <rPr>
        <b/>
        <sz val="11"/>
        <color theme="1"/>
        <rFont val="Calibri"/>
        <family val="2"/>
        <scheme val="minor"/>
      </rPr>
      <t xml:space="preserve">Soporte documental: </t>
    </r>
  </si>
  <si>
    <r>
      <t xml:space="preserve">* Elaboración y seguimiento de planes de mejoramiento con tiempos y responsables.
</t>
    </r>
    <r>
      <rPr>
        <b/>
        <sz val="11"/>
        <color theme="1"/>
        <rFont val="Calibri"/>
        <family val="2"/>
        <scheme val="minor"/>
      </rPr>
      <t xml:space="preserve">Soporte documental: </t>
    </r>
  </si>
  <si>
    <t>Que T.H no solicite las pruebas en el periodo correspondientes a los diferentes jefes de dependencias y que estos no  las diligencien oportunamente.</t>
  </si>
  <si>
    <r>
      <t xml:space="preserve">* Se siguen los parámetros estipulados por la Comisión Nacional del Servicio Civil (CNSC) para el personal de carrera y de acuerdo con los parámetros establecidos por el ICFE para evaluar el desempeño del personal de provisionales y el personal des-evaluado. Esta información es brindada en reuniones trimestrales, también a su vez es una tarea del plan de acción.
</t>
    </r>
    <r>
      <rPr>
        <b/>
        <sz val="11"/>
        <rFont val="Calibri"/>
        <family val="2"/>
        <scheme val="minor"/>
      </rPr>
      <t xml:space="preserve">Soporte documental: 
</t>
    </r>
    <r>
      <rPr>
        <sz val="11"/>
        <rFont val="Calibri"/>
        <family val="2"/>
        <scheme val="minor"/>
      </rPr>
      <t>Evaluaciones de desempeño (firmados)</t>
    </r>
  </si>
  <si>
    <t>Fallas en los equipos de regulación de energía, daños en los tableros eléctricos.</t>
  </si>
  <si>
    <t>* Falta de control en el mantenimiento, obsolescencia de la máquina, descargas de electricidad irregulares, manipulación inadecuada de la máquina.</t>
  </si>
  <si>
    <t>* Interrupción de la prestación de servicios computacionales en general.
* Daño de los equipos por la falta de regulación de la energía suministrada.
*  Mala imagen corporativa ante los usuarios de vivienda.</t>
  </si>
  <si>
    <t>* Ataques de seguridad.
* Desactualización del software.
* Fallas de hardware.</t>
  </si>
  <si>
    <t>* Alteración de los tiempos de respuesta establecidos en los procesos de la Entidad.
* Insatisfacción de los usuarios de vivienda Fiscal.
* Inconformidad de los funcionarios de la Entidad.</t>
  </si>
  <si>
    <r>
      <t xml:space="preserve">* Verificación detallada de la nómina uno a uno comparando con el periodo anterior en la oficina de talento humano.
* Aplicación del Decreto reglamentario para cada año.
* Verificación de la coordinación financiera, la subdirección y la Dirección.
</t>
    </r>
    <r>
      <rPr>
        <b/>
        <sz val="11"/>
        <rFont val="Calibri"/>
        <family val="2"/>
        <scheme val="minor"/>
      </rPr>
      <t xml:space="preserve">Soporte documental: 
- </t>
    </r>
    <r>
      <rPr>
        <sz val="11"/>
        <rFont val="Calibri"/>
        <family val="2"/>
        <scheme val="minor"/>
      </rPr>
      <t>documento de revisión nómina.</t>
    </r>
  </si>
  <si>
    <t xml:space="preserve">* Baja productividad en los procesos del ICFE. 
* Acciones legales contra el instituto.
* No cumplimiento al manual de funciones establecido.                                      </t>
  </si>
  <si>
    <r>
      <t xml:space="preserve">* Realización de pruebas y diligenciamiento de formatos adoptados por el Instituto de Casas Fiscales del Ejército. 
* Verificación del cumplimiento del ICFE-M-02 Manual especifico de funciones y competencias. 
* En el caso de nombramientos de asesores y directivos se da cumplimiento a la orden presidencial 006 de 2016.
</t>
    </r>
    <r>
      <rPr>
        <b/>
        <sz val="11"/>
        <rFont val="Calibri"/>
        <family val="2"/>
        <scheme val="minor"/>
      </rPr>
      <t xml:space="preserve">Soporte documental: 
</t>
    </r>
    <r>
      <rPr>
        <sz val="11"/>
        <rFont val="Calibri"/>
        <family val="2"/>
        <scheme val="minor"/>
      </rPr>
      <t>- Excel de resultados de vinculación</t>
    </r>
  </si>
  <si>
    <r>
      <t xml:space="preserve">* Formulación del proyecto alineado con el cumplimiento de objetivos del plan estratégico.
</t>
    </r>
    <r>
      <rPr>
        <b/>
        <sz val="11"/>
        <rFont val="Calibri"/>
        <family val="2"/>
        <scheme val="minor"/>
      </rPr>
      <t xml:space="preserve">Soporte documental: 
</t>
    </r>
    <r>
      <rPr>
        <sz val="11"/>
        <rFont val="Calibri"/>
        <family val="2"/>
        <scheme val="minor"/>
      </rPr>
      <t>*Soporte de proyectos formulados y alineados durante la vigencia</t>
    </r>
  </si>
  <si>
    <t>* Información técnica para ser incluida en los proyectos no adecuada o incoherente, suministrada por la sección Técnica.</t>
  </si>
  <si>
    <t>* Establecimiento de bienes y servicios a adquirir por parte de los responsables sin el debido estudio de factibilidad y de mercado.</t>
  </si>
  <si>
    <t>* Resultados no esperados por incumplimiento en la planeado para cada vigencia.</t>
  </si>
  <si>
    <t>* Gestión de la Entidad sin la adecuada medición y control del plan anticorrupción, sanciones por parte de la CGR.</t>
  </si>
  <si>
    <t>* Gestión de la Entidad sin la adecuada medición y control de los riesgos de corrupción, sanciones por parte de la CGR.</t>
  </si>
  <si>
    <t>* Desconocimiento de la normatividad y de la metodología por parte de los jefes de procesos y/o dependencias.
* Plan anticorrupción y de atención al ciudadano desactualizado.</t>
  </si>
  <si>
    <t>* Desconocimiento del establecimiento de riesgos de corrupción y su seguimiento por parte de los jefes de procesos y/o áreas de trabajo.
* Desconocimiento de las actualizaciones metodológicas para riesgos de corrupción del Sector Público.</t>
  </si>
  <si>
    <t>Atención al Usuario</t>
  </si>
  <si>
    <t xml:space="preserve">Servicios Públicos </t>
  </si>
  <si>
    <t>SERVICIOS PÚBLICOS</t>
  </si>
  <si>
    <t>Proporcionar vivienda al personal activo de la Fuerza y sus familias y administrarlas gestionando los pagos y cobros de los servicios públicos, los correspondientes pagos de impuestos prediales y su valorización.</t>
  </si>
  <si>
    <t>Cumplimiento de los programas de los planes de ahorro y uso eficiente de recursos y del procedimiento de gestión integral de residuos sólidos</t>
  </si>
  <si>
    <t>Diseñar estrategias estandarizadas y adecuadas para desplegar el control ambiental del sistema de gestión en los diferentes procesos y niveles de la organización.
Directiva presidencial 09 del 9 de noviembre de 2018 en donde se exige la implementación de medidas de ahorro y uso eficiente de recursos naturales y de oficina.</t>
  </si>
  <si>
    <t>PONER COSTO DE LA PISTOLA</t>
  </si>
  <si>
    <t>Adquirir una pistola lectora de códigos de barras que permita al  leer el código de las facturas de servicios públicos con el fin de vincular las cuentas contrato de los servicios públicos con los inmuebles en el sistema SAIMF (sistema de administración de vivienda que tiene la entidad).</t>
  </si>
  <si>
    <t>Reducir los impactos ambientales que se presentan en La Entidad.
Reducción en el pago de costos de operación.</t>
  </si>
  <si>
    <t xml:space="preserve">Optimizar el proceso de pago de servicios públicos de los inmuebles del ICFE a nivel nacional, reduciendo cortes del servicio por incumplimiento en pagos. </t>
  </si>
  <si>
    <t>TESORERÍA</t>
  </si>
  <si>
    <t>a) Incumplimiento del Programa Anual Mensualizado de Caja (PAC).
b) Efectuar pagos sin tener en cuenta el programa y el PAC.</t>
  </si>
  <si>
    <t>Traumatismo contable.
Fujo de caja insuficiente.
Sanciones, demandas o multas.</t>
  </si>
  <si>
    <r>
      <rPr>
        <sz val="11"/>
        <color rgb="FF000000"/>
        <rFont val="Calibri"/>
        <family val="2"/>
        <scheme val="minor"/>
      </rPr>
      <t xml:space="preserve">Efectuar los pagos de acuerdo con la programación establecida y los cupo PAC, manteniendo un flujo de caja suficiente.
</t>
    </r>
    <r>
      <rPr>
        <b/>
        <sz val="11"/>
        <color rgb="FF000000"/>
        <rFont val="Calibri"/>
        <family val="2"/>
        <scheme val="minor"/>
      </rPr>
      <t xml:space="preserve">
Soporte documental:
</t>
    </r>
    <r>
      <rPr>
        <sz val="11"/>
        <color rgb="FF000000"/>
        <rFont val="Calibri"/>
        <family val="2"/>
        <scheme val="minor"/>
      </rPr>
      <t>Programa Anual Mensualizado de Caja (PAC).</t>
    </r>
    <r>
      <rPr>
        <b/>
        <sz val="11"/>
        <color rgb="FF000000"/>
        <rFont val="Calibri"/>
        <family val="2"/>
        <scheme val="minor"/>
      </rPr>
      <t xml:space="preserve">
</t>
    </r>
    <r>
      <rPr>
        <sz val="11"/>
        <color indexed="8"/>
        <rFont val="Calibri"/>
        <family val="2"/>
        <scheme val="minor"/>
      </rPr>
      <t>Informe trimestral de Ordenes de pagos realizados.</t>
    </r>
  </si>
  <si>
    <t>CONTABILIDAD</t>
  </si>
  <si>
    <r>
      <t xml:space="preserve">Actualizar los registros contables de los inventarios en los estados financieros de acuerdo con la información suministrada por el Almacén.
</t>
    </r>
    <r>
      <rPr>
        <b/>
        <sz val="11"/>
        <rFont val="Calibri"/>
        <family val="2"/>
        <scheme val="minor"/>
      </rPr>
      <t xml:space="preserve">Soporte documental: 
</t>
    </r>
    <r>
      <rPr>
        <sz val="11"/>
        <rFont val="Calibri"/>
        <family val="2"/>
        <scheme val="minor"/>
      </rPr>
      <t xml:space="preserve">- Estado de Resultados Comparativo
- Estado de Situación Financiera </t>
    </r>
  </si>
  <si>
    <t xml:space="preserve">Inadecuada actualización de los registros contables del ICFE </t>
  </si>
  <si>
    <t>Desconocimiento de registros contables de los inventarios.
Información inoportuna.</t>
  </si>
  <si>
    <t xml:space="preserve">Desconocimiento del valor de inventario del Instituto. </t>
  </si>
  <si>
    <t xml:space="preserve">Cumplimiento al Plan de Mejoramiento del MIPG y Plan de Actualización de Procedimientos. 
Seguimiento mensual y reporte de avance en actas trimestrales del Comité Institucional de Gestión y Desempeño. </t>
  </si>
  <si>
    <t>Asesoría en Planeación</t>
  </si>
  <si>
    <r>
      <t xml:space="preserve">* Identificar aspectos, valorar impactos  y establecer controles operacionales ambientales que se presentan en la sede administrativa de La Entidad y en las casas fiscales que se encuentran en la ciudad de Bogotá.
* Solicitar dentro de las condiciones contractuales a los contratistas de mantenimiento y desarrollo de obras de infraestructura, la identificación de aspectos  valoración de impactos y establecimiento de controles operacionales ambientales con el fin de mitigarlos.
</t>
    </r>
    <r>
      <rPr>
        <b/>
        <sz val="11"/>
        <rFont val="Calibri"/>
        <family val="2"/>
        <scheme val="minor"/>
      </rPr>
      <t xml:space="preserve">Soporte documental: 
</t>
    </r>
    <r>
      <rPr>
        <sz val="11"/>
        <rFont val="Calibri"/>
        <family val="2"/>
        <scheme val="minor"/>
      </rPr>
      <t>ICFE-I-13 INSTRUCTIVO IDENTIFICACIÓN DE ASPECTOS Y VALORACIÓN AMBIENTAL
ICFE-I-13-F-01 MATRIZ IDENTIFICACIÓN DE ASPECTOS Y VALORACIÓN AMBIENTAL</t>
    </r>
  </si>
  <si>
    <r>
      <t xml:space="preserve">* Documento ICFE-I-11 Guía para la Elaboración de Planes de Manejo Integral de Obra, que define controles adecuados que aseguran que los contratistas implementen los controles operacionales necesarios para mitigar los aspectos ambientales significativos. 
* Hacer seguimiento a los informes de interventoría con el fin de verificar el cumplimiento de la gestión ambiental realizada por el contratista. 
</t>
    </r>
    <r>
      <rPr>
        <b/>
        <sz val="11"/>
        <rFont val="Calibri"/>
        <family val="2"/>
        <scheme val="minor"/>
      </rPr>
      <t xml:space="preserve">Soporte documental: 
</t>
    </r>
    <r>
      <rPr>
        <sz val="11"/>
        <rFont val="Calibri"/>
        <family val="2"/>
        <scheme val="minor"/>
      </rPr>
      <t>ICFE-P-121 PROGRAMA CONTROL DE CONTRATISTAS
ICFE-P-121-P-01 PLAN DE CONTROL DE CONTRATISTAS
ICFE-I-11 GUIA PARA LA ELABORACIÓN DE PLANES DE MANEJO INTEGRAL DE OBRA</t>
    </r>
  </si>
  <si>
    <r>
      <t xml:space="preserve">* Diseñar y ejecutar al 80% el plan de trabajo anual SGSST de acuerdo con el cronograma.
</t>
    </r>
    <r>
      <rPr>
        <b/>
        <sz val="11"/>
        <color theme="1"/>
        <rFont val="Calibri"/>
        <family val="2"/>
        <scheme val="minor"/>
      </rPr>
      <t xml:space="preserve">Soporte documental: 
</t>
    </r>
    <r>
      <rPr>
        <sz val="11"/>
        <color theme="1"/>
        <rFont val="Calibri"/>
        <family val="2"/>
        <scheme val="minor"/>
      </rPr>
      <t>Plan de Trabajo Anual SGSST</t>
    </r>
  </si>
  <si>
    <r>
      <t xml:space="preserve">* Solicitar recursos de acuerdo a las necesidades identificadas en el SG-SST, mediante el Plan de Adquisición Anual.
</t>
    </r>
    <r>
      <rPr>
        <b/>
        <sz val="11"/>
        <color theme="1"/>
        <rFont val="Calibri"/>
        <family val="2"/>
        <scheme val="minor"/>
      </rPr>
      <t xml:space="preserve">Soporte documental: 
</t>
    </r>
    <r>
      <rPr>
        <sz val="11"/>
        <color theme="1"/>
        <rFont val="Calibri"/>
        <family val="2"/>
        <scheme val="minor"/>
      </rPr>
      <t xml:space="preserve">Plan Anual de Adquisiciones </t>
    </r>
  </si>
  <si>
    <r>
      <t xml:space="preserve">* Seguimiento al desarrollo de los procesos, cumplimiento de directrices y políticas por medio de las auditorías internas.
* Asignación de auditores idóneos e independientes de los intereses del área a auditar.
</t>
    </r>
    <r>
      <rPr>
        <b/>
        <sz val="11"/>
        <color theme="1"/>
        <rFont val="Calibri"/>
        <family val="2"/>
        <scheme val="minor"/>
      </rPr>
      <t xml:space="preserve">Soporte documental: 
</t>
    </r>
    <r>
      <rPr>
        <sz val="11"/>
        <color theme="1"/>
        <rFont val="Calibri"/>
        <family val="2"/>
        <scheme val="minor"/>
      </rPr>
      <t>INFORME DE EVALUACIÓN Y SEGUIMIENTO ASESORIA DE CONTROL INTERNO</t>
    </r>
  </si>
  <si>
    <t>Caducidad de la acción de repetición</t>
  </si>
  <si>
    <t>Pago tardío de las condenas, conciliación u otra forma de terminación de un conflicto</t>
  </si>
  <si>
    <t>• No recuperación del patrimonio público afectado.</t>
  </si>
  <si>
    <t xml:space="preserve">*ASESOR JURIDICO </t>
  </si>
  <si>
    <t>POSITIVO</t>
  </si>
  <si>
    <t xml:space="preserve">Seguimiento del Coordinador del Grupo Proyectos de Inversión al cumplimiento del procedimiento de diseño a los diseños que se encuentren en desarrollo. </t>
  </si>
  <si>
    <t xml:space="preserve">Pérdidas económicas por una inadecuada definición de diseños hidrosanitarios </t>
  </si>
  <si>
    <t xml:space="preserve">Pérdidas económicas por una inadecuada definición de diseños estructurales </t>
  </si>
  <si>
    <t>Identificación inadecuada de  impactos ambientales generados por las actividades de la Entidad.</t>
  </si>
  <si>
    <t>Gestión ambiental ineficiente por parte de los contratistas de proyectos de mantenimiento y obras de infraestructura.
No contar con los recursos necesarios para lograr la implementación del sistema de gestión ambiental.</t>
  </si>
  <si>
    <t>Contaminación del medio ambiente y agotamiento en la disponibilidad de recursos naturales.
No obtener la certificación en el sistema de gestión. 
Multas o sanciones por parte del ente de control ambiental.</t>
  </si>
  <si>
    <t xml:space="preserve">Cambio en el diseño del proyecto
Estudios de suelos con recomendaciones escazas o incompletas.                                                                                                                                                                                                                                                                                                                                                                         </t>
  </si>
  <si>
    <t>* Desconomiento de la normas por los diseñadores. 
* Generar proyectos con los presupuestos muy ajustados sin tener en cuenta la necesidad real de la unidad. 
* Presupuesto y cantidades con alta incertidumbre. 
* La falta coordinación con las demás especialidades</t>
  </si>
  <si>
    <t xml:space="preserve">* El nuevo edificio de la Entidad cuenta con el respaldo de un sistema de energía regulado y planta eléctrica propia, lo que permite reducir el riesgo.
</t>
  </si>
  <si>
    <t xml:space="preserve">Gestión ambiental ineficiente por parte de los contratistas de proyectos de mantenimiento y obras de infraestructura.
</t>
  </si>
  <si>
    <t>* Soborno a los servidores públicos y/o personal militar involucrados en el trámite de la asignación de vivienda fiscal, por parte de los usuarios que se encuentran en espera.</t>
  </si>
  <si>
    <t>* Inadecuada administración de los recursos
* Corrupción en el trámite dispuesto por la Entidad</t>
  </si>
  <si>
    <t>VIVIENDAS</t>
  </si>
  <si>
    <t>* Soborno a los servidores públicos y/o personal militar involucrados en los mantenimientos locativos o menores a las unidades de vivienda, por parte de los usuarios que se encuentran en espera.</t>
  </si>
  <si>
    <r>
      <rPr>
        <b/>
        <sz val="11"/>
        <rFont val="Calibri"/>
        <family val="2"/>
        <scheme val="minor"/>
      </rPr>
      <t xml:space="preserve">ADMINISTRACIÓN DE VIVIENDA FISCAL
</t>
    </r>
    <r>
      <rPr>
        <sz val="11"/>
        <rFont val="Calibri"/>
        <family val="2"/>
        <scheme val="minor"/>
      </rPr>
      <t>(SERVICIOS PÚBLICOS)</t>
    </r>
  </si>
  <si>
    <r>
      <t xml:space="preserve">ADMINISTRACIÓN DE VIVIENDA FISCAL
</t>
    </r>
    <r>
      <rPr>
        <sz val="11"/>
        <rFont val="Calibri"/>
        <family val="2"/>
        <scheme val="minor"/>
      </rPr>
      <t>(VIVIENDAS)</t>
    </r>
  </si>
  <si>
    <t>ADQUISICIONES Y SUMINISTROS 
(CONTRATOS)</t>
  </si>
  <si>
    <t>* Inadecuada administración de los recursos
* Corrupción en el trámite dispuesto por la Ley 80 de 1993</t>
  </si>
  <si>
    <t>Posibilidad de ofrecer, prometer, solicitar, aceptar o entregar cualquier tipo de dádiva o regalo de naturaleza financiera o no financiera a las personas que intervienen en el proceso contractual, frente a la adjudicación de los procesos en beneficio propio o de un tercero.
(Corrupción)</t>
  </si>
  <si>
    <t>Posibilidad de ofrecer, prometer, solicitar, aceptar o entregar cualquier tipo de dádiva o regalo de naturaleza financiera o no financiera para la asignación de vivienda fiscal, en beneficio propio o de un tercero.
(Corrupción)</t>
  </si>
  <si>
    <t>* Mantener actualizado el Manual de Contratación, adoptando lo dispuesto por el Gobierno Nacional, en cuanto a la prevención y lucha contra la corrupción en la contratación pública, tráfico de influencias y conflicto de intereses.
* Firma del Compromiso Antisoborno por parte de los servidores públicos, comisión ejército y contratistas, que intervienen en los procesos de adjudicación.</t>
  </si>
  <si>
    <t>Posibilidad de ofrecer, prometer, solicitar, aceptar o entregar cualquier tipo de dádiva o regalo de naturaleza financiera o no financiera para la realización de mantenimiento menor de las unidades de vivienda fiscal.
(Corrupción)</t>
  </si>
  <si>
    <t>Una vez verificados los antecedentes con el dueño del proceso, se evidencia que a la fecha no se ha reportado materialización del riesgo analizado, de acuerdo con la metodología aplicada.</t>
  </si>
  <si>
    <t>Una vez verificados los antecedentes con el dueño del proceso, se evidencia que a la fecha no se ha reportado materialización del riesgo analizado, de acuerdo con la metodología aplicada, sin embargo, se genera la alerta al dueño del proceso en cuanto al avance en los proyectos de construcción para su próximo seguimiento en el cuarto trimestre de la vigencia.</t>
  </si>
  <si>
    <t>IMPLEMENTACIÓN</t>
  </si>
  <si>
    <t>DOCUMENTACIÓN</t>
  </si>
  <si>
    <t>FRECUENCIA</t>
  </si>
  <si>
    <t>EVIDENCIA</t>
  </si>
  <si>
    <t>REDACCIÓN RIESGO</t>
  </si>
  <si>
    <t>* Actas de verificación aleatoria trimestral por parte del Subdirector de Inmuebles, a las solicitudes de mantenimientos locativos, verificando los antecedentes a través del Gestor Documental.
* Acta de socializaciones mensuales con los administradores de las unidades, sobre el Acuerdo 002 de 2025</t>
  </si>
  <si>
    <t>* Acta de verificación aleatoria trimestral por parte del Subdirector de Inmuebles, a los trámites de asignación de viviendas, verificando los antecedentes a través del Gestor Documental.
* Acta de socializaciones mensuales con los administradores de las unidades, sobre el Acuerdo 002 de 2025</t>
  </si>
  <si>
    <t>* Rendir información a la Asesoría de Planeación para que las necesidades sean incluidas dentro del plan de adquisiciones del 2025. 
* Soportes documentales de necesidades a incluir en el Plan de Adquisiciones 2025.
Soporte documental: 
*Plan de Adquisiciones 2025</t>
  </si>
  <si>
    <t>* Plan anticorrupción y de atención al ciudadano construido con cada Responsable de proceso, el seguimiento y cumplimiento del plan se da por parte de cada responsable de proceso y/o área de trabajar, el monitoreo estará a cargo por la Asesoría de Planeación y el seguimiento por la asesoría de Control Interno (ICFE-M-09).
Soporte documental: 
* Plan anticorrupción y de atención al ciudadano de la vigencia 2025</t>
  </si>
  <si>
    <t>* La identificación de riesgos de corrupción así como sus actividades son construidas y socializadas con cada área de trabajo con el fin de verificar la identificación adecuada y su seguimiento.
Soporte documental: 
* Mapa de riesgos de corrupción 2025
* Monitoreo cuatrimestral 2025</t>
  </si>
  <si>
    <t>MAPA DE RIESGOS 2025</t>
  </si>
  <si>
    <t>VERSIÓN: 03</t>
  </si>
  <si>
    <t>EMISIÓN: 13 FEBRERO 2025</t>
  </si>
  <si>
    <t>EFICACIA DE LAS ACCIONES TOMADAS
(ESPACIO SOLO PARA CONTROL INTERNO)</t>
  </si>
  <si>
    <t>Proyectos de inversión no matriculados adecuadamente en el PIIP.</t>
  </si>
  <si>
    <t>* Proyectos desfinanciados y seguimiento de estos en el PIIP del DNP con reportes de incumplimientos.</t>
  </si>
  <si>
    <t>CORRECTIVO DETECTIVO O PREVENTIVO</t>
  </si>
  <si>
    <t>MANUAL</t>
  </si>
  <si>
    <t>DOCUMENTADO</t>
  </si>
  <si>
    <t>CONTINUA</t>
  </si>
  <si>
    <t>CON REGISTRO</t>
  </si>
  <si>
    <t>PREVENTIVO</t>
  </si>
  <si>
    <t>Existe el riesgo de Proyectos de inversión no matriculados adecuadamente en el PIIP que podría generar Proyectos desfinanciados y seguimiento de estos en el PIIP del DNP con reportes de incumplimientos en el proceso de PLANEACIÓN ESTRATÉGICA.</t>
  </si>
  <si>
    <t>Existe el riesgo de Necesidades de bienes y servicios a adquirir inapropiadamente en el respectivo Plan de Adquisición Anual que podría generar Resultados no esperados por incumplimiento en la planeado para cada vigencia en el proceso de PLANEACIÓN ESTRATÉGICA.</t>
  </si>
  <si>
    <t>Existe el riesgo de Plan anticorrupción y de atención al ciudadano conformado inapropiadamente que podría generar Gestión de la Entidad sin la adecuada medición y control del plan anticorrupción, sanciones por parte de la CGR en el proceso de PLANEACIÓN ESTRATÉGICA.</t>
  </si>
  <si>
    <t>Existe el riesgo de Riesgos de corrupción inapropiados y/o falta de identificación de los mismos que podría generar Gestión de la Entidad sin la adecuada medición y control de los riesgos de corrupción, sanciones por parte de la CGR en el proceso de PLANEACIÓN ESTRATÉGICA.</t>
  </si>
  <si>
    <t>Existe el riesgo de Identificación inadecuada de impactos ambientales generados por las actividades de la Entidad que podría generar Contaminación del medio ambiente y agotamiento en la disponibilidad de recursos naturales en el proceso de GESTIÓN INTEGRAL (SISTEMA GESTIÓN AMBIENTAL).</t>
  </si>
  <si>
    <t>Existe el riesgo de Implementación ineficaz de los controles ambientales operacionales definidos durante la planificación del sistema de gestión ambiental que podría generar Contaminación del medio ambiente y agotamiento en la disponibilidad de recursos naturales en el proceso de la entidad.</t>
  </si>
  <si>
    <t>Existe el riesgo de Falta de control y seguimiento al cumplimiento de los cronogramas establecidos para la realización de los diseños que podría generar Atraso en el inicio de la ejecución de los proyectos durante las vigencias en el proceso de DISEÑO DE VIVIENDA FISCAL.</t>
  </si>
  <si>
    <t>Existe el riesgo de Debilidad en la ejecución, que no contempla los posibles riesgos y no se crean los planes de contingencia necesarios que podría generar Incumplimiento en la entrega de los proyectos en el proceso de SUPERVISIÓN DE CONTRATOS.</t>
  </si>
  <si>
    <t>Existe el riesgo de Inexactitud del presupuesto necesario para la ejecución total de la obra que podría generar Obras sin terminar o adiciones a los contratos en el proceso de DISEÑO DE VIVIENDA FISCAL.</t>
  </si>
  <si>
    <t>Existe el riesgo de Incumplimiento al plan de manejo de obra que podría generar Demoras en el proceso de SUPERVISIÓN DE CONTRATOS.</t>
  </si>
  <si>
    <t>Existe el riesgo de Incumplimiento en especificaciones o de presupuesto estipulado en el contrato que podría generar Detrimento presupuestal en el proceso de SUPERVISIÓN DE CONTRATOS.</t>
  </si>
  <si>
    <t>Existe el riesgo de Identificación inadecuada de dineros recaudados por consignación en virtud a la falta de datos por parte de los usuarios que podría generar Aumento saldos de cartera, lo que implica un incremento en los estados financieros e incumplimiento de las políticas NIIF en el proceso de ADMINISTRACIÓN DE VIVIENDA FISCAL (CARTERA).</t>
  </si>
  <si>
    <t>Existe el riesgo de Pago inoportuno del Impuestos predial de los inmuebles que podría generar Se pierde el ahorro por pago oportuno del 20% 15% y 10% porciento de ganancia para la entidad en el proceso de ADMINISTRACIÓN DE VIVIENDA FISCAL (FINCA RAIZ).</t>
  </si>
  <si>
    <t>Existe el riesgo de Atraso en la ejecución de las ordenes mantenimiento que podría generar Atraso a la asignación de viviendas por falta de mantenimiento en el proceso de MANTENIMIENTO.</t>
  </si>
  <si>
    <t>Existe el riesgo de Posibilidad de ofrecer, prometer, solicitar, aceptar o entregar cualquier tipo de dádiva o regalo de naturaleza financiera o no financiera para la realización de mantenimiento menor de las unidades de vivienda fiscal que podría generar Inadecuada administración de los recursos en el proceso de MANTENIMIENTO.</t>
  </si>
  <si>
    <t>Existe el riesgo de Pago inoportuno de los servicios públicos que podría generar Suspensión del servicio en el proceso de ADMINISTRACIÓN DE VIVIENDA FISCAL (SERVICIOS PÚBLICOS).</t>
  </si>
  <si>
    <t>Existe el riesgo de Incumplimiento del acuerdo No.002 de 2018 que podría generar PQRS a la Entidad en el proceso de ADMINISTRACIÓN DE VIVIENDA FISCAL (VIVIENDAS).</t>
  </si>
  <si>
    <t>Existe el riesgo de Posibilidad de ofrecer, prometer, solicitar, aceptar o entregar cualquier tipo de dádiva o regalo de naturaleza financiera o no financiera para la asignación de vivienda fiscal, en beneficio propio o de un tercero que podría generar Inadecuada administración de los recursos en el proceso de ADMINISTRACIÓN DE VIVIENDA FISCAL (VIVIENDAS).</t>
  </si>
  <si>
    <t>Existe el riesgo de Generación de ingresos que no corresponde a lo debido por no aplicar el canon de acuerdo a lo establecido en el contrato vigente que podría generar Falta de recursos financieros para inversión y mantenimiento de las viviendas en el proceso de ADMINISTRACIÓN DE VIVIENDA FISCAL (CARTERA).</t>
  </si>
  <si>
    <t>Existe el riesgo de Incremento excesivo de viviendas desocupadas que podría generar Menores ingresos por sistema de arrendamiento en el proceso de ADMINISTRACIÓN DE VIVIENDA FISCAL (VIVIENDAS).</t>
  </si>
  <si>
    <t>Existe el riesgo de Contestar las PQRS fuera del tiempo establecido que podría generar Quejas a los entes superiores y a las entidades de control del estado en el proceso de SERVICIO AL USUARIO Y MANTENIMIENTO DE VIVIENDA USUARIO (SERVICIO AL USUARIO).</t>
  </si>
  <si>
    <t>Existe el riesgo de Inadecuada gestión en la atención a los usuarios que podría generar Inconformidad del Servicio Prestado en el proceso de SERVICIO AL USUARIO Y MANTENIMIENTO DE VIVIENDA USUARIO (SERVICIO AL USUARIO).</t>
  </si>
  <si>
    <t>Existe el riesgo de La pérdida de documentación entregada por los usuarios y personal externo que podría generar Inconformidad del Servicio Prestado en el proceso de SERVICIO AL USUARIO Y MANTENIMIENTO DE VIVIENDA USUARIO (SERVICIO AL USUARIO).</t>
  </si>
  <si>
    <t>Existe el riesgo de Empleados de la entidad que no se encuentran evaluados en su desempeño que podría generar Evaluaciones de desempeño inadecuadas en el proceso de GESTIÓN DEL TALENTO HUMANO.</t>
  </si>
  <si>
    <t>Existe el riesgo de Incumplimiento del plan de capacitación por factores de presupuesto, disponibilidad del personal requerimientos no ofertados en el mercado que podría generar Personas sin las condiciones requeridas para desarrollar su trabajo con calidad en el proceso de GESTIÓN DEL TALENTO HUMANO.</t>
  </si>
  <si>
    <t>Existe el riesgo de Inadecuada liquidación de la nómina de los empleados y planilla de seguridad social que podría generar Inconsistencias por omisión en la digitación de novedades y con el proceso del aplicativo cuando se liquida en repetidas ocasiones genera errores en el proceso de GESTIÓN DEL TALENTO HUMANO.</t>
  </si>
  <si>
    <t>Existe el riesgo de Selección, vinculación y desvinculación de personal que no cumple con las competencias requeridas para el cargo que podría generar Baja productividad en los procesos del ICFE en el proceso de GESTIÓN DEL TALENTO HUMANO.</t>
  </si>
  <si>
    <t>Existe el riesgo de Extravío de documentación con requerimientos jurídicos como lo son derechos de petición y sus anexos que podría generar Posibles acciones de tutela en el proceso de GESTIÓN JURIDICA.</t>
  </si>
  <si>
    <t>Existe el riesgo de Extravío de documentación dentro de los expedientes de los procesos disciplinarios o pérdida del expediente que podría generar Investigaciones disciplinarias en el proceso de GESTIÓN JURIDICA (ASUNTOS DISCIPLINARIOS).</t>
  </si>
  <si>
    <t>Existe el riesgo de Vencimiento de términos judiciales y legales para atender actuaciones judiciales, administrativas y constitucionales, así como en asuntos disciplinarios que podría generar Posibles acciones de tutela, demandas, indemnizaciones, pérdidas de oportunidades procesales para actuar y eventuales sanciones disciplinarios en el proceso de GESTIÓN JURIDICA.</t>
  </si>
  <si>
    <t>Existe el riesgo de Caducidad de la acción de repetición que podría generar No recuperación del patrimonio público afectado en el proceso de GESTIÓN JURIDICA.</t>
  </si>
  <si>
    <t>Existe el riesgo de Inadecuada actualización de los registros contables del ICFE que podría generar Desconocimiento del valor de inventario del Instituto en el proceso de ADMINISTRACIÓN DE RECURSOS FINANCIEROS (CONTABILIDAD).</t>
  </si>
  <si>
    <t>Existe el riesgo de Pagos no oportunos de las devoluciones a los usuarios que podría generar Riesgos para la entidad al demorar la devolución al usuario, incrementando los acreedores en el proceso de ADMINISTRACIÓN DE RECURSOS FINANCIEROS (PRESUPUESTO).</t>
  </si>
  <si>
    <t>Existe el riesgo de Sobrepasar los porcentajes de constitución de las Reservas Presupuestales que podría generar Pérdida de apropiación por castigo en el presupuesto de la vigencia fiscal siguiente en el proceso de ADMINISTRACIÓN DE RECURSOS FINANCIEROS (PRESUPUESTO).</t>
  </si>
  <si>
    <t>Existe el riesgo de a) Incumplimiento del Programa Anual Mensualizado de Caja (PAC) que podría generar Traumatismo contable en el proceso de ADMINISTRACIÓN DE RECURSOS FINANCIEROS (TESORERIA).</t>
  </si>
  <si>
    <t>Existe el riesgo de Las pólizas del contrato no tenga la cobertura y garantías suficientes establecidas en el pliego del condiciones que podría generar En caso de incumplimiento del contratista no habrá suficiencia para exigir los perjuicios que se causen en el proceso de ADQUISICIONES Y SUMINISTROS (CONTRATOS).</t>
  </si>
  <si>
    <t>Existe el riesgo de Errores en la elaboración de los documentos que conforman la carpeta maestra que podría generar Hallazgo con un Ente de Control en el proceso de ADQUISICIONES Y SUMINISTROS (CONTRATOS).</t>
  </si>
  <si>
    <t>Existe el riesgo de Posibilidad de ofrecer, prometer, solicitar, aceptar o entregar cualquier tipo de dádiva o regalo de naturaleza financiera o no financiera a las personas que intervienen en el proceso contractual, frente a la adjudicación de los procesos en beneficio propio o de un tercero que podría generar Inadecuada administración de los recursos en el proceso de ADQUISICIONES Y SUMINISTROS (CONTRATOS).</t>
  </si>
  <si>
    <t>Existe el riesgo de Hacer reintegros, traslados y bajas sin el debido proceso o trámite que podría generar Falta control sobre los bienes que se encuentran al servicio de la entidad en el proceso de ADQUISICIONES Y SUMINISTROS (ALMACÉN).</t>
  </si>
  <si>
    <t>Existe el riesgo de Pérdida de los dineros por hurto que podría generar No se puede adquirir los elementos necesarios para cubrir la urgencia en el proceso de ADMINISTRACIÓN DE RECURSOS FINANCIEROS (CAJA MENOR).</t>
  </si>
  <si>
    <t>Existe el riesgo de Adquirir elementos no permitidos en los rubros que podría generar No se daría cumplimiento a las normas establecidas en el proceso de ADMINISTRACIÓN DE RECURSOS FINANCIEROS (CAJA MENOR).</t>
  </si>
  <si>
    <t>Existe el riesgo de Daño de la maquinaria de los talleres por falta de mantenimiento que podría generar Atraso en los trabajos de mantenimiento por no contar con maquinaria en buen estado en el proceso de MANTENIMIENTO DE INFRAESTRUCTURA.</t>
  </si>
  <si>
    <t>Existe el riesgo de Incumplimiento de los mantenimientos programados a los automóviles, camionetas, camiones, volquetas y carro tanques de la Entidad que podría generar Posibles accidentes en los desplazamientos del parque automotor y la no disponibilidad del mismo en el proceso de ADQUISICIONES Y SUMINISTROS (TRANSPORTES).</t>
  </si>
  <si>
    <t>Existe el riesgo de Fallas en los equipos de regulación de energía, daños en los tableros eléctricos que podría generar Interrupción de la prestación de servicios computacionales en general en el proceso de GESTIÓN DE INFORMACIÓN Y TICS (INFORMÁTICA).</t>
  </si>
  <si>
    <t>Existe el riesgo de Interrupción en la prestación de servicios tales como: correo electrónico, sistemas de información, bases de datos, pagina web, autenticación de usuarios que podría generar Alteración de los tiempos de respuesta establecidos en los procesos de la Entidad en el proceso de GESTIÓN DE INFORMACIÓN Y TICS (INFORMÁTICA).</t>
  </si>
  <si>
    <t>Existe el riesgo de Documentos y/o registros no conservados, ni identificados adecuadamente en el archivo central que podría generar Gestión Documental de la entidad deficiente en el proceso de GESTIÓN DE INFORMACIÓN Y TICS (ARCHIVO).</t>
  </si>
  <si>
    <t>Existe el riesgo de Registros no identificados en las T.R.D que podría generar T.R.D. incompletas y no controladas en el proceso de GESTIÓN DE INFORMACIÓN Y TICS (ARCHIVO).</t>
  </si>
  <si>
    <t>Existe el riesgo de Documentos del Sistema Integrado de Gestión de Calidad y Ambiental no controlados que podría generar SIGCA no controlado en el proceso de PLANEACIÓN ESTRATÉGICA (SISTEMA GESTIÓN DE LA CALIDAD).</t>
  </si>
  <si>
    <t>Existe el riesgo de Ocultar a la ciudadanía la que podría generar 1. Quejas por parte de la ciudadanía en el proceso de EVALUACIÓN Y CONTROL (CONTROL INTERNO).</t>
  </si>
  <si>
    <t>Existe el riesgo de Decisiones ajustadas a intereses que podría generar 1. Generación de un mal clima organizacional en el proceso de EVALUACIÓN Y CONTROL (CONTROL INTERNO).</t>
  </si>
  <si>
    <t>Existe el riesgo de Materialización de accidentes de trabajo y/o enfermedades laborales que podría generar 1. Incapacidades médicas por AT y EL en el proceso de GESTIÓN INTEGRAL (SG - SALUD Y SEGURIDAD EN EL TRABAJO).</t>
  </si>
  <si>
    <t>Existe el riesgo de Incumplimiento de requisitos legales (asignación de recursos) para la implementación del Sistema de Gestión SST que podría generar 1. Imposición de sanciones en el proceso de GESTIÓN INTEGRAL (SG - SALUD Y SEGURIDAD EN EL TRABAJO).</t>
  </si>
  <si>
    <t>Existe el riesgo de Incumplimiento de compromisos con los entes de control que podría generar Progresión de No conformidades menores a No Conformidades Mayores en el proceso de EVALUACIÓN Y CONTROL (CONTROL INTERNO).</t>
  </si>
  <si>
    <t>Descripción</t>
  </si>
  <si>
    <r>
      <rPr>
        <b/>
        <sz val="11"/>
        <color theme="1"/>
        <rFont val="Calibri"/>
        <family val="2"/>
        <scheme val="minor"/>
      </rPr>
      <t>Raro</t>
    </r>
    <r>
      <rPr>
        <sz val="11"/>
        <color theme="1"/>
        <rFont val="Calibri"/>
        <family val="2"/>
        <scheme val="minor"/>
      </rPr>
      <t>: Puede ocurrir solo en circunstancias excepcionales</t>
    </r>
  </si>
  <si>
    <r>
      <rPr>
        <b/>
        <sz val="11"/>
        <color theme="1"/>
        <rFont val="Calibri"/>
        <family val="2"/>
        <scheme val="minor"/>
      </rPr>
      <t>Improbable</t>
    </r>
    <r>
      <rPr>
        <sz val="11"/>
        <color theme="1"/>
        <rFont val="Calibri"/>
        <family val="2"/>
        <scheme val="minor"/>
      </rPr>
      <t>: Podría ocurrir en algún momento poco probable</t>
    </r>
  </si>
  <si>
    <r>
      <rPr>
        <b/>
        <sz val="11"/>
        <color theme="1"/>
        <rFont val="Calibri"/>
        <family val="2"/>
        <scheme val="minor"/>
      </rPr>
      <t>Posible</t>
    </r>
    <r>
      <rPr>
        <sz val="11"/>
        <color theme="1"/>
        <rFont val="Calibri"/>
        <family val="2"/>
        <scheme val="minor"/>
      </rPr>
      <t>: Podría ocurrir en algún momento</t>
    </r>
  </si>
  <si>
    <r>
      <rPr>
        <b/>
        <sz val="11"/>
        <color theme="1"/>
        <rFont val="Calibri"/>
        <family val="2"/>
        <scheme val="minor"/>
      </rPr>
      <t>Probable</t>
    </r>
    <r>
      <rPr>
        <sz val="11"/>
        <color theme="1"/>
        <rFont val="Calibri"/>
        <family val="2"/>
        <scheme val="minor"/>
      </rPr>
      <t>: Es probable que ocurra en varias ocasiones</t>
    </r>
  </si>
  <si>
    <r>
      <rPr>
        <b/>
        <sz val="11"/>
        <color theme="1"/>
        <rFont val="Calibri"/>
        <family val="2"/>
        <scheme val="minor"/>
      </rPr>
      <t>Casi seguro</t>
    </r>
    <r>
      <rPr>
        <sz val="11"/>
        <color theme="1"/>
        <rFont val="Calibri"/>
        <family val="2"/>
        <scheme val="minor"/>
      </rPr>
      <t>: Se espera que ocurra con frecuencia</t>
    </r>
  </si>
  <si>
    <r>
      <rPr>
        <b/>
        <sz val="11"/>
        <color theme="1"/>
        <rFont val="Calibri"/>
        <family val="2"/>
        <scheme val="minor"/>
      </rPr>
      <t>Insignificante</t>
    </r>
    <r>
      <rPr>
        <sz val="11"/>
        <color theme="1"/>
        <rFont val="Calibri"/>
        <family val="2"/>
        <scheme val="minor"/>
      </rPr>
      <t>: Sin impacto apreciable en la entidad</t>
    </r>
  </si>
  <si>
    <r>
      <rPr>
        <b/>
        <sz val="11"/>
        <color theme="1"/>
        <rFont val="Calibri"/>
        <family val="2"/>
        <scheme val="minor"/>
      </rPr>
      <t>Menor</t>
    </r>
    <r>
      <rPr>
        <sz val="11"/>
        <color theme="1"/>
        <rFont val="Calibri"/>
        <family val="2"/>
        <scheme val="minor"/>
      </rPr>
      <t>: Impacto menor, manejable con recursos internos</t>
    </r>
  </si>
  <si>
    <r>
      <rPr>
        <b/>
        <sz val="11"/>
        <color theme="1"/>
        <rFont val="Calibri"/>
        <family val="2"/>
        <scheme val="minor"/>
      </rPr>
      <t>Moderado</t>
    </r>
    <r>
      <rPr>
        <sz val="11"/>
        <color theme="1"/>
        <rFont val="Calibri"/>
        <family val="2"/>
        <scheme val="minor"/>
      </rPr>
      <t>: Requiere atención y recursos adicionales</t>
    </r>
  </si>
  <si>
    <r>
      <rPr>
        <b/>
        <sz val="11"/>
        <color theme="1"/>
        <rFont val="Calibri"/>
        <family val="2"/>
        <scheme val="minor"/>
      </rPr>
      <t>Mayor</t>
    </r>
    <r>
      <rPr>
        <sz val="11"/>
        <color theme="1"/>
        <rFont val="Calibri"/>
        <family val="2"/>
        <scheme val="minor"/>
      </rPr>
      <t>: Impacto significativo en operaciones o cumplimiento</t>
    </r>
  </si>
  <si>
    <r>
      <rPr>
        <b/>
        <sz val="11"/>
        <color theme="1"/>
        <rFont val="Calibri"/>
        <family val="2"/>
        <scheme val="minor"/>
      </rPr>
      <t>Catastrófico</t>
    </r>
    <r>
      <rPr>
        <sz val="11"/>
        <color theme="1"/>
        <rFont val="Calibri"/>
        <family val="2"/>
        <scheme val="minor"/>
      </rPr>
      <t>: Pérdida crítica, incumplimiento grave</t>
    </r>
  </si>
  <si>
    <t>Nivel de Riesgo (P x I)</t>
  </si>
  <si>
    <t>Evaluación</t>
  </si>
  <si>
    <t>Acción recomendada</t>
  </si>
  <si>
    <t>Bajo</t>
  </si>
  <si>
    <t>Asumir y monitorear</t>
  </si>
  <si>
    <t>Reducir (mitigar)</t>
  </si>
  <si>
    <t>Alto</t>
  </si>
  <si>
    <t>Reducir con prioridad</t>
  </si>
  <si>
    <t>Evitar o compartir (transferir)</t>
  </si>
  <si>
    <t>Probabilidad (20-100)</t>
  </si>
  <si>
    <t>Impacto (20-100)</t>
  </si>
  <si>
    <t>Moderado</t>
  </si>
  <si>
    <t>Extremo</t>
  </si>
  <si>
    <t>80 - 95</t>
  </si>
  <si>
    <t>96 - 100</t>
  </si>
  <si>
    <t>20 - 40</t>
  </si>
  <si>
    <t>41 - 79</t>
  </si>
  <si>
    <t>Planear y ejecutar proyectos de construcción de viviendas fiscales seguras, funcionales y sostenibles.</t>
  </si>
  <si>
    <t xml:space="preserve">Diseños arquitectónicos y estructurales no adaptados a condiciones climáticas </t>
  </si>
  <si>
    <t>La falta de incorporación de criterios de adaptación al cambio climático en los diseños puede generar vulnerabilidad ante lluvias intensas, vientos fuertes, altas temperaturas o deslizamientos, afectando la durabilidad y seguridad de las viviendas.</t>
  </si>
  <si>
    <t>* Presupuestos ajustados que limitan soluciones sostenibles.</t>
  </si>
  <si>
    <t>* Incremento en costos de mantenimiento y reparación.
* Riesgo para la seguridad de los ocupantes.</t>
  </si>
  <si>
    <t xml:space="preserve">TRANSAPORTES (ADQUISICIONES Y SERVICIOS) </t>
  </si>
  <si>
    <t>Garantizar el traslado seguro y eficiente de personal y materiales entre ciudades para el cumplimiento de actividades misionales.</t>
  </si>
  <si>
    <t>Afectación a la seguridad y continuidad del transporte terrestre de personal y materiales debido a condiciones climáticas extremas o eventos naturales.</t>
  </si>
  <si>
    <t>El transporte en los vehículos puede verse afectado por lluvias intensas, deslizamientos, cierre de vías, o condiciones adversas que comprometan la seguridad de los ocupantes y la entrega oportuna de materiales.</t>
  </si>
  <si>
    <t>* Cambio climático y aumento de eventos extremos.
* Infraestructura vial vulnerable o en mal estado.</t>
  </si>
  <si>
    <t>* Accidentes o incidentes viales.
* Retrasos en la ejecución de actividades.
* Pérdida o deterioro de materiales transportados.
* Riesgo para la integridad física del personal.</t>
  </si>
  <si>
    <t>Actualizar los términos de referencia de diseño con criterios climáticos.
Capacitar al equipo técnico en diseño sostenible y resiliente.</t>
  </si>
  <si>
    <t>* Planificar rutas considerando alertas climáticas y condiciones viales.
* Implementar protocolos de seguridad y contingencia para el transporte.
* Realizar mantenimiento preventivo a los vehículos.
* Capacitar al personal en respuesta ante emergencias viales.</t>
  </si>
  <si>
    <t>OFICIAL DE TRANSPORTE</t>
  </si>
  <si>
    <t xml:space="preserve">Se están validando los beneficios de la inclusión de temas de sostenibilidad en los diseños. </t>
  </si>
  <si>
    <t>ADMINISTRACIÓN DE VIVIENDA FISCAL</t>
  </si>
  <si>
    <t>Optimizar y automatizar el proceso de asignación de vivienda fiscal, garantizando trazabilidad, eficiencia y transparencia desde la radicación de documentos hasta la formalización del contrato de arriendo.</t>
  </si>
  <si>
    <t>Diseñar e implementar un programa digital que permita gestionar de forma integral el proceso de asignación de vivienda fiscal, incluyendo:
Radicación de documentos por parte del usuario.
Validación documental automatizada.
Asignación de vivienda según criterios técnicos y disponibilidad.
Generación automática del contrato de arriendo.
Notificación al usuario y seguimiento del estado del trámite.</t>
  </si>
  <si>
    <t xml:space="preserve">Reducción de tiempos de respuesta y asignación.
Mejora en la trazabilidad y control del proceso.
Disminución de errores humanos y reprocesos.
Mayor transparencia y satisfacción del usuario.
</t>
  </si>
  <si>
    <t xml:space="preserve">PROYECTOS DE INVERSIÓN </t>
  </si>
  <si>
    <t>Disponer de unidades de vivienda fiscal que cumplan con criterios de sostenibilidad ambiental, eficiencia energética y resiliencia climática, en beneficio del bienestar del personal militar y sus familias.</t>
  </si>
  <si>
    <t>Implementar un programa de construcción de viviendas fiscales sostenibles, que incorpore tecnologías limpias, materiales ecoeficientes y criterios de diseño bioclimático.</t>
  </si>
  <si>
    <t>Reducción del consumo energético y de agua en las viviendas.
Mayor reconocimiento institucional por buenas prácticas ambientales</t>
  </si>
  <si>
    <t>Inversión inicial en diseño, materiales y tecnologías sostenibles.
Capacitación técnica del personal que  diseña
Costos incluidos en el Plan de Adquisiciones y Proyectos de Inversión 2026 - 2027.</t>
  </si>
  <si>
    <t xml:space="preserve">Administración de vivienda fiscal </t>
  </si>
  <si>
    <t xml:space="preserve">Actualizar los paquetes técnicos de diseño con criterios de sostenibilidad.
Identificar proveedores de materiales ecoeficientes.
Realizar un piloto de vivienda sostenible en una seccional representativa.
Medir indicadores de desempeño ambiental post-construcción.
Socializar resultados </t>
  </si>
  <si>
    <t xml:space="preserve">Proyectos de inversión </t>
  </si>
  <si>
    <t>Desarrollo e implementación del sistema los costos son incluidas anualmente en el Plan Anual de Adquisiciones.
Capacitación al personal.
Mantenimiento y soporte técnico.</t>
  </si>
  <si>
    <t>Diagnóstico inicial del SAIMF 1 desde lo funcionales y técnico.
Planeación del proyecto para el desarrollo del SAIMF 2. 
Diseño del sistema con enfoque en experiencia de usuario.
Validación y realización de pruebas los con usuarios internos y externos de la aplicabilidad del nuevo desarrollo.
Capacitación al personal administrativo.
Lanzamiento y seguimiento del programa.</t>
  </si>
  <si>
    <t xml:space="preserve">Reducir tiempos en digitación de información para efectuar pagos.
Optimizar el recurso humano del área se Servicios Públicos disminuyendo el tiempo de digitalización de datos manual. </t>
  </si>
  <si>
    <t>Existe el riesgo de No contar con información clara y veraz de los diseños arquitectónicos que podría generar  adiciones y prorrogas con sobrecostos para la Entidad e incumplimientos con la entrega de obra programadas en el proceso de DISEÑO DE VIVIENDA FISCAL.</t>
  </si>
  <si>
    <t>No contar con información clara y veraz de los diseños arquitectónicos. 
Memorias de cálculo desactualizadas.
Desconocimiento de la normas por los diseñadores. 
La falta coordinación con las demás especialidades</t>
  </si>
  <si>
    <t>* Generar adiciones y prorrogas con sobrecostos para la Entidad e incumplimientos con la entrega de obra programadas. 
* Demoras en la contratación de Obra
* Demandas de contratistas a la Entidad
* Afectación de las metas de la entidad 
* Afectaciones a la estructura por falta de coordinación entre las disciplinas.</t>
  </si>
  <si>
    <t>* No contar con información clara y veraz de los diseños arquitectónicos. 
 * Memorias de cálculo desactualizadas.
 *Desconocimiento de la normas por los diseñadores. 
* La falta coordinación con las demás especialidades</t>
  </si>
  <si>
    <t xml:space="preserve">* Generar adiciones y prorrogas con sobrecostos para la Entidad e incumplimientos con la entrega de obra programadas. 
* Demoras en la contratación de Obra
* Demandas de usuarios a la Entidad por afectaciones a la integralidad por daños estructurales. 
* Afectación de las metas de la entidad 
</t>
  </si>
  <si>
    <t xml:space="preserve">Contratación que incluye allegar los materiales directamente  la seccional o en su defecto la contratación se realiza con proveedores de la zona. </t>
  </si>
  <si>
    <t>Existe el riesgo de Incumplimiento de requisitos legales por actividades internas y las actividades de proveedores que podría generar Contaminación del medio ambiente y agotamiento en la disponibilidad de recursos naturales en el proceso de la entidad.</t>
  </si>
  <si>
    <t xml:space="preserve">Incumplimiento de requisitos legales por actividades internas y las actividades de proveedores. </t>
  </si>
  <si>
    <r>
      <t xml:space="preserve">* Comunicación con los administradores y con las empresas prestadoras de los diferentes servicios públicos solicitando estados de cuenta.
</t>
    </r>
    <r>
      <rPr>
        <b/>
        <sz val="11"/>
        <rFont val="Calibri"/>
        <family val="2"/>
        <scheme val="minor"/>
      </rPr>
      <t>Soporte documental:</t>
    </r>
    <r>
      <rPr>
        <sz val="11"/>
        <rFont val="Calibri"/>
        <family val="2"/>
        <scheme val="minor"/>
      </rPr>
      <t xml:space="preserve"> 
- Se sustenta por comentario "si el control es efectivo, correos enviados, coordinaciones con empresas prestadoras de servicios públicos"
- Oficio (muestra representativa)</t>
    </r>
  </si>
  <si>
    <t>* Menores ingresos por sistema de arrendamiento. 
* Deterioro de los inmuebles.</t>
  </si>
  <si>
    <t>* Posibles fallas en el control y manejo de los documentos físicos que llegan al área de Servicio  al Usuario</t>
  </si>
  <si>
    <r>
      <t xml:space="preserve">* Recepción de documentos físicos, se radica en el ControlDoc y se asigna al competente.
</t>
    </r>
    <r>
      <rPr>
        <b/>
        <sz val="11"/>
        <rFont val="Calibri"/>
        <family val="2"/>
        <scheme val="minor"/>
      </rPr>
      <t xml:space="preserve">Soporte documental: </t>
    </r>
    <r>
      <rPr>
        <sz val="11"/>
        <rFont val="Calibri"/>
        <family val="2"/>
        <scheme val="minor"/>
      </rPr>
      <t xml:space="preserve">
* Informe generado a través del ControlDoc. </t>
    </r>
  </si>
  <si>
    <r>
      <t xml:space="preserve">* Se realiza asignación en el plan de compras, priorizando los temas que son de obligatoriedad para el Instituto de Casas Fiscales del Ejército.
* Se hace seguimiento al plan de capacitación que se planea mediante Resolución y se realiza seguimiento en la suite visión empresarial y en los informes trimestrales. 
</t>
    </r>
    <r>
      <rPr>
        <b/>
        <sz val="11"/>
        <rFont val="Calibri"/>
        <family val="2"/>
        <scheme val="minor"/>
      </rPr>
      <t xml:space="preserve">Soporte documental: 
* </t>
    </r>
    <r>
      <rPr>
        <sz val="11"/>
        <rFont val="Calibri"/>
        <family val="2"/>
        <scheme val="minor"/>
      </rPr>
      <t>Plan de capacitación (Excel actualizado en cumplimiento)</t>
    </r>
  </si>
  <si>
    <t xml:space="preserve">* Falta de control de los documentos físicos que allegan a la Entidad. 
* Desconocimiento de los procedimientos. </t>
  </si>
  <si>
    <r>
      <t xml:space="preserve">* El control de documentación física de derechos de petición es recibida y radicada por Servicio al Usuario y es asignada al competente mediante la herramienta ControlDoc.
</t>
    </r>
    <r>
      <rPr>
        <b/>
        <sz val="11"/>
        <color theme="1"/>
        <rFont val="Calibri"/>
        <family val="2"/>
        <scheme val="minor"/>
      </rPr>
      <t xml:space="preserve">Soporte documental: </t>
    </r>
    <r>
      <rPr>
        <sz val="11"/>
        <color theme="1"/>
        <rFont val="Calibri"/>
        <family val="2"/>
        <scheme val="minor"/>
      </rPr>
      <t xml:space="preserve">Informe de derechos de petición. </t>
    </r>
  </si>
  <si>
    <t xml:space="preserve">* Falta de control por parte del personal del área de Gestión Jurídica e intereses malintencionados de terceros. </t>
  </si>
  <si>
    <r>
      <t xml:space="preserve">Informe presentado a el Asesor Jurídico y al contador de la entidad, para después ser remitido al comité de conciliación para evaluar la acción de repetición
</t>
    </r>
    <r>
      <rPr>
        <b/>
        <sz val="11"/>
        <color theme="1"/>
        <rFont val="Calibri"/>
        <family val="2"/>
        <scheme val="minor"/>
      </rPr>
      <t xml:space="preserve"> Soporte documental</t>
    </r>
    <r>
      <rPr>
        <sz val="11"/>
        <color theme="1"/>
        <rFont val="Calibri"/>
        <family val="2"/>
        <scheme val="minor"/>
      </rPr>
      <t xml:space="preserve">: informe </t>
    </r>
  </si>
  <si>
    <t xml:space="preserve">Remisión de documentación que no soporta las cuentas por pagar. 
Descoordinación entre la programación y las cuentas de cobro de supervisores y contratistas. </t>
  </si>
  <si>
    <r>
      <t xml:space="preserve">* Asuntos disciplinarios no se maneja por ControlDoc, ya que jurídicamente debe reposar en físico y en custodia.
* Asuntos disciplinarios cuenta con base de datos digital de las investigaciones.
</t>
    </r>
    <r>
      <rPr>
        <b/>
        <sz val="11"/>
        <color theme="1"/>
        <rFont val="Calibri"/>
        <family val="2"/>
        <scheme val="minor"/>
      </rPr>
      <t xml:space="preserve"> 
Soporte documental: </t>
    </r>
    <r>
      <rPr>
        <sz val="11"/>
        <color theme="1"/>
        <rFont val="Calibri"/>
        <family val="2"/>
        <scheme val="minor"/>
      </rPr>
      <t xml:space="preserve">por comentario se justifica la materialización o mitigación del riesgo en cuestión. </t>
    </r>
  </si>
  <si>
    <t>* Soborno a los servidores públicos y/o personal militar involucrados en el proceso contractual, por parte de oferentes, terceros, o cualquier persona que presente interés en algún proceso adjudicatorio con la Entidad.</t>
  </si>
  <si>
    <r>
      <t xml:space="preserve">* Se desarrollan boletines de seguridad de la información periódicos informando sobre las posibles amenazas, teniendo en cuenta que por la contingencia actual se desarrolla trabajo en casa.
* Backup mensual en toda la sede administrativa del ICFE.
</t>
    </r>
    <r>
      <rPr>
        <b/>
        <sz val="11"/>
        <color theme="1"/>
        <rFont val="Calibri"/>
        <family val="2"/>
        <scheme val="minor"/>
      </rPr>
      <t xml:space="preserve">Soporte documental: 
</t>
    </r>
    <r>
      <rPr>
        <sz val="11"/>
        <color theme="1"/>
        <rFont val="Calibri"/>
        <family val="2"/>
        <scheme val="minor"/>
      </rPr>
      <t xml:space="preserve">- En comentario justificación. </t>
    </r>
    <r>
      <rPr>
        <b/>
        <sz val="11"/>
        <color theme="1"/>
        <rFont val="Calibri"/>
        <family val="2"/>
        <scheme val="minor"/>
      </rPr>
      <t>evidencia:</t>
    </r>
    <r>
      <rPr>
        <sz val="11"/>
        <color theme="1"/>
        <rFont val="Calibri"/>
        <family val="2"/>
        <scheme val="minor"/>
      </rPr>
      <t xml:space="preserve"> pantallazo
- En comentario justificación. </t>
    </r>
    <r>
      <rPr>
        <b/>
        <sz val="11"/>
        <color theme="1"/>
        <rFont val="Calibri"/>
        <family val="2"/>
        <scheme val="minor"/>
      </rPr>
      <t xml:space="preserve">evidencia: </t>
    </r>
    <r>
      <rPr>
        <sz val="11"/>
        <color theme="1"/>
        <rFont val="Calibri"/>
        <family val="2"/>
        <scheme val="minor"/>
      </rPr>
      <t>Pantallazo de backup</t>
    </r>
  </si>
  <si>
    <r>
      <t xml:space="preserve">* Los documentos son controlados por medio del ICFE-P-40-F-02 Listado Maestro de Documentos, allí se registran todos los documentos que hacen parte de cada proceso, fecha, versión, cambio, etc.; y se tiene trazabilidad de la misma.
* Se lleva control de los documentos vigentes y los obsoletos.
* Los cambios de procesos, procedimientos, guías, manuales, y demás documentación que hace parte del Sistema Integrado de Gestión de Calidad y Ambiental es aprobado por la Alta Dirección a través del Informe de Revisión por la Dirección. 
</t>
    </r>
    <r>
      <rPr>
        <b/>
        <sz val="11"/>
        <color theme="1"/>
        <rFont val="Calibri"/>
        <family val="2"/>
        <scheme val="minor"/>
      </rPr>
      <t xml:space="preserve">Soporte documental: 
</t>
    </r>
    <r>
      <rPr>
        <sz val="11"/>
        <color theme="1"/>
        <rFont val="Calibri"/>
        <family val="2"/>
        <scheme val="minor"/>
      </rPr>
      <t>ICFE-P-40-F-02 Listado Maestro de Documentos</t>
    </r>
  </si>
  <si>
    <t xml:space="preserve">Pérdidas económicas por diseños arquitectónicos que no cumplen con lo establecido en las normas técnicas de construcción. </t>
  </si>
  <si>
    <t>Existe el riesgo de Desconocimiento de la normas por los diseñadores que podría generar  adiciones y prorrogas con sobrecostos para la Entidad e incumplimientos con la entrega de obra programadas en el proceso de DISEÑO DE VIVIENDA FISCAL.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</si>
</sst>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7" x14ac:knownFonts="1">
    <font>
      <sz val="11"/>
      <color theme="1"/>
      <name val="Calibri"/>
      <family val="2"/>
      <scheme val="minor"/>
    </font>
    <font>
      <b/>
      <sz val="14"/>
      <name val="Arial"/>
      <family val="2"/>
    </font>
    <font>
      <sz val="14"/>
      <name val="Arial"/>
      <family val="2"/>
    </font>
    <font>
      <b/>
      <sz val="10"/>
      <name val="Arial"/>
      <family val="2"/>
    </font>
    <font>
      <b/>
      <sz val="11"/>
      <color theme="1"/>
      <name val="Arial"/>
      <family val="2"/>
    </font>
    <font>
      <b/>
      <sz val="10"/>
      <color theme="1"/>
      <name val="Arial"/>
      <family val="2"/>
    </font>
    <font>
      <sz val="10"/>
      <color theme="1"/>
      <name val="Arial"/>
      <family val="2"/>
    </font>
    <font>
      <sz val="10"/>
      <name val="Arial"/>
      <family val="2"/>
    </font>
    <font>
      <sz val="9"/>
      <name val="Arial"/>
      <family val="2"/>
    </font>
    <font>
      <sz val="11"/>
      <color theme="0" tint="-0.34998626667073579"/>
      <name val="Calibri"/>
      <family val="2"/>
      <scheme val="minor"/>
    </font>
    <font>
      <sz val="11"/>
      <color theme="0" tint="-0.249977111117893"/>
      <name val="Calibri"/>
      <family val="2"/>
      <scheme val="minor"/>
    </font>
    <font>
      <sz val="11"/>
      <name val="Calibri"/>
      <family val="2"/>
      <scheme val="minor"/>
    </font>
    <font>
      <sz val="10"/>
      <color theme="1"/>
      <name val="Calibri"/>
      <family val="2"/>
      <scheme val="minor"/>
    </font>
    <font>
      <b/>
      <sz val="11"/>
      <color theme="1"/>
      <name val="Calibri"/>
      <family val="2"/>
      <scheme val="minor"/>
    </font>
    <font>
      <sz val="11"/>
      <name val="Arial"/>
      <family val="2"/>
    </font>
    <font>
      <sz val="11"/>
      <color theme="1"/>
      <name val="Arial"/>
      <family val="2"/>
    </font>
    <font>
      <b/>
      <sz val="20"/>
      <color theme="1"/>
      <name val="Arial"/>
      <family val="2"/>
    </font>
    <font>
      <b/>
      <sz val="12"/>
      <name val="Arial"/>
      <family val="2"/>
    </font>
    <font>
      <b/>
      <sz val="11"/>
      <name val="Arial"/>
      <family val="2"/>
    </font>
    <font>
      <sz val="8"/>
      <name val="Arial"/>
      <family val="2"/>
    </font>
    <font>
      <sz val="6"/>
      <name val="Arial"/>
      <family val="2"/>
    </font>
    <font>
      <sz val="7"/>
      <name val="Arial"/>
      <family val="2"/>
    </font>
    <font>
      <sz val="9"/>
      <color theme="1"/>
      <name val="Calibri"/>
      <family val="2"/>
      <scheme val="minor"/>
    </font>
    <font>
      <b/>
      <sz val="9"/>
      <name val="Arial"/>
      <family val="2"/>
    </font>
    <font>
      <b/>
      <sz val="14"/>
      <name val="Calibri"/>
      <family val="2"/>
      <scheme val="minor"/>
    </font>
    <font>
      <b/>
      <sz val="11"/>
      <color theme="0" tint="-0.34998626667073579"/>
      <name val="Calibri"/>
      <family val="2"/>
      <scheme val="minor"/>
    </font>
    <font>
      <b/>
      <sz val="11"/>
      <color theme="0" tint="-0.249977111117893"/>
      <name val="Calibri"/>
      <family val="2"/>
      <scheme val="minor"/>
    </font>
    <font>
      <b/>
      <sz val="1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1"/>
      <color indexed="8"/>
      <name val="Calibri"/>
      <family val="2"/>
      <scheme val="minor"/>
    </font>
    <font>
      <sz val="11"/>
      <color rgb="FF000000"/>
      <name val="Calibri"/>
      <family val="2"/>
      <scheme val="minor"/>
    </font>
    <font>
      <sz val="11"/>
      <color rgb="FFFF0000"/>
      <name val="Calibri"/>
      <family val="2"/>
      <scheme val="minor"/>
    </font>
    <font>
      <b/>
      <sz val="11"/>
      <color indexed="8"/>
      <name val="Calibri"/>
      <family val="2"/>
      <scheme val="minor"/>
    </font>
    <font>
      <b/>
      <sz val="11"/>
      <color rgb="FF000000"/>
      <name val="Calibri"/>
      <family val="2"/>
      <scheme val="minor"/>
    </font>
    <font>
      <sz val="9"/>
      <color indexed="81"/>
      <name val="Tahoma"/>
      <family val="2"/>
    </font>
  </fonts>
  <fills count="1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80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249977111117893"/>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s>
  <cellStyleXfs count="65">
    <xf numFmtId="0" fontId="0"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164" fontId="30" fillId="0" borderId="0" applyFont="0" applyFill="0" applyBorder="0" applyAlignment="0" applyProtection="0"/>
    <xf numFmtId="9" fontId="30" fillId="0" borderId="0" applyFont="0" applyFill="0" applyBorder="0" applyAlignment="0" applyProtection="0"/>
  </cellStyleXfs>
  <cellXfs count="380">
    <xf numFmtId="0" fontId="0" fillId="0" borderId="0" xfId="0"/>
    <xf numFmtId="0" fontId="0" fillId="3" borderId="0" xfId="0" applyFill="1"/>
    <xf numFmtId="0" fontId="11" fillId="0" borderId="0" xfId="0" applyFont="1"/>
    <xf numFmtId="0" fontId="11" fillId="0" borderId="0" xfId="0" applyFont="1" applyAlignment="1">
      <alignment vertical="center"/>
    </xf>
    <xf numFmtId="0" fontId="7" fillId="0" borderId="1" xfId="0" applyFont="1" applyBorder="1" applyAlignment="1">
      <alignment horizontal="center" vertical="center" wrapText="1"/>
    </xf>
    <xf numFmtId="0" fontId="7" fillId="8" borderId="1" xfId="0" applyFont="1" applyFill="1" applyBorder="1" applyAlignment="1">
      <alignment horizontal="center" vertical="center" wrapText="1"/>
    </xf>
    <xf numFmtId="0" fontId="11" fillId="0" borderId="0" xfId="0" applyFont="1" applyAlignment="1">
      <alignment horizontal="justify"/>
    </xf>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5" xfId="0" applyFill="1" applyBorder="1"/>
    <xf numFmtId="0" fontId="0" fillId="2" borderId="0" xfId="0" applyFill="1"/>
    <xf numFmtId="0" fontId="0" fillId="0" borderId="10" xfId="0" applyBorder="1"/>
    <xf numFmtId="0" fontId="18" fillId="4" borderId="1" xfId="0" applyFont="1" applyFill="1" applyBorder="1" applyAlignment="1">
      <alignment vertical="center" wrapText="1"/>
    </xf>
    <xf numFmtId="0" fontId="7" fillId="4" borderId="3"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0" fillId="4" borderId="1" xfId="0" applyFill="1" applyBorder="1" applyAlignment="1">
      <alignment vertical="center" wrapText="1"/>
    </xf>
    <xf numFmtId="0" fontId="18" fillId="4" borderId="2" xfId="0" applyFont="1" applyFill="1" applyBorder="1" applyAlignment="1">
      <alignment vertical="center" wrapText="1"/>
    </xf>
    <xf numFmtId="0" fontId="15" fillId="2" borderId="0" xfId="0" applyFont="1" applyFill="1"/>
    <xf numFmtId="0" fontId="15" fillId="2" borderId="0" xfId="0" applyFont="1" applyFill="1" applyAlignment="1">
      <alignment vertical="center" wrapText="1"/>
    </xf>
    <xf numFmtId="0" fontId="7" fillId="2" borderId="0" xfId="0" applyFont="1" applyFill="1" applyAlignment="1">
      <alignment horizontal="center" vertical="center" wrapText="1"/>
    </xf>
    <xf numFmtId="0" fontId="7"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9" fillId="2" borderId="0" xfId="0" applyFont="1" applyFill="1" applyAlignment="1">
      <alignment vertical="center" wrapText="1"/>
    </xf>
    <xf numFmtId="0" fontId="8" fillId="4" borderId="1" xfId="0" applyFont="1" applyFill="1" applyBorder="1" applyAlignment="1">
      <alignment horizontal="justify" vertical="center" wrapText="1"/>
    </xf>
    <xf numFmtId="0" fontId="20" fillId="2" borderId="0" xfId="0" applyFont="1" applyFill="1" applyAlignment="1">
      <alignment horizontal="center" vertical="center" textRotation="90" wrapText="1"/>
    </xf>
    <xf numFmtId="0" fontId="20" fillId="2" borderId="0" xfId="0" applyFont="1" applyFill="1" applyAlignment="1">
      <alignment horizontal="left" vertical="center" wrapText="1"/>
    </xf>
    <xf numFmtId="0" fontId="21" fillId="2" borderId="0" xfId="0" applyFont="1" applyFill="1" applyAlignment="1">
      <alignment horizontal="left" vertical="center" wrapText="1"/>
    </xf>
    <xf numFmtId="0" fontId="3" fillId="10" borderId="6" xfId="0" applyFont="1" applyFill="1" applyBorder="1" applyAlignment="1">
      <alignment horizontal="center" vertical="center" wrapText="1"/>
    </xf>
    <xf numFmtId="49" fontId="22" fillId="0" borderId="6" xfId="0" applyNumberFormat="1" applyFont="1" applyBorder="1" applyAlignment="1">
      <alignment horizontal="center" vertical="center"/>
    </xf>
    <xf numFmtId="0" fontId="8" fillId="0" borderId="6" xfId="0" applyFont="1" applyBorder="1" applyAlignment="1">
      <alignment vertical="center" wrapText="1"/>
    </xf>
    <xf numFmtId="0" fontId="4" fillId="4" borderId="1"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22" fillId="0" borderId="1" xfId="0" applyNumberFormat="1" applyFont="1" applyBorder="1" applyAlignment="1">
      <alignment horizontal="center" vertical="center"/>
    </xf>
    <xf numFmtId="0" fontId="8" fillId="0" borderId="1" xfId="0" applyFont="1" applyBorder="1" applyAlignment="1">
      <alignment vertical="center" wrapText="1"/>
    </xf>
    <xf numFmtId="0" fontId="23" fillId="9"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0" fillId="2" borderId="7" xfId="0" applyFill="1" applyBorder="1"/>
    <xf numFmtId="0" fontId="0" fillId="2" borderId="8" xfId="0" applyFill="1" applyBorder="1"/>
    <xf numFmtId="0" fontId="0" fillId="2" borderId="9" xfId="0" applyFill="1" applyBorder="1"/>
    <xf numFmtId="0" fontId="13" fillId="12" borderId="3" xfId="0" applyFont="1" applyFill="1" applyBorder="1" applyAlignment="1">
      <alignment horizontal="center" vertical="center"/>
    </xf>
    <xf numFmtId="0" fontId="13" fillId="12" borderId="1" xfId="0" applyFont="1" applyFill="1" applyBorder="1" applyAlignment="1">
      <alignment horizontal="center" vertical="center"/>
    </xf>
    <xf numFmtId="0" fontId="3" fillId="4" borderId="1" xfId="0" applyFont="1" applyFill="1" applyBorder="1" applyAlignment="1">
      <alignment vertical="center" wrapText="1"/>
    </xf>
    <xf numFmtId="0" fontId="3" fillId="4" borderId="2" xfId="0" applyFont="1" applyFill="1" applyBorder="1" applyAlignment="1">
      <alignment vertical="center" wrapText="1"/>
    </xf>
    <xf numFmtId="0" fontId="6" fillId="2" borderId="0" xfId="0" applyFont="1" applyFill="1"/>
    <xf numFmtId="0" fontId="6" fillId="2" borderId="0" xfId="0" applyFont="1" applyFill="1" applyAlignment="1">
      <alignment vertical="center" wrapText="1"/>
    </xf>
    <xf numFmtId="0" fontId="3" fillId="4" borderId="1" xfId="0" applyFont="1" applyFill="1" applyBorder="1" applyAlignment="1">
      <alignment horizontal="center" vertical="center" wrapText="1"/>
    </xf>
    <xf numFmtId="0" fontId="7" fillId="2" borderId="0" xfId="0" applyFont="1" applyFill="1" applyAlignment="1">
      <alignment vertical="center" wrapText="1"/>
    </xf>
    <xf numFmtId="0" fontId="7" fillId="4" borderId="1" xfId="0" applyFont="1" applyFill="1" applyBorder="1" applyAlignment="1">
      <alignment horizontal="justify" vertical="center" wrapText="1"/>
    </xf>
    <xf numFmtId="0" fontId="7" fillId="2" borderId="0" xfId="0" applyFont="1" applyFill="1" applyAlignment="1">
      <alignment horizontal="center" vertical="center" textRotation="90" wrapText="1"/>
    </xf>
    <xf numFmtId="0" fontId="7" fillId="2" borderId="0" xfId="0" applyFont="1" applyFill="1" applyAlignment="1">
      <alignment horizontal="left" vertical="center" wrapText="1"/>
    </xf>
    <xf numFmtId="0" fontId="7" fillId="0" borderId="6" xfId="0" applyFont="1" applyBorder="1" applyAlignment="1">
      <alignment vertical="center" wrapText="1"/>
    </xf>
    <xf numFmtId="0" fontId="5" fillId="4" borderId="1" xfId="0" applyFont="1" applyFill="1" applyBorder="1" applyAlignment="1">
      <alignment horizontal="center" vertical="center" wrapText="1"/>
    </xf>
    <xf numFmtId="0" fontId="0" fillId="0" borderId="0" xfId="0" applyAlignment="1">
      <alignment vertical="center"/>
    </xf>
    <xf numFmtId="0" fontId="11" fillId="0" borderId="0" xfId="0" applyFont="1" applyAlignment="1">
      <alignment horizontal="center"/>
    </xf>
    <xf numFmtId="0" fontId="0" fillId="0" borderId="0" xfId="0" applyAlignment="1">
      <alignment horizontal="center"/>
    </xf>
    <xf numFmtId="0" fontId="11" fillId="12" borderId="1" xfId="0"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0" fillId="0" borderId="0" xfId="0" applyAlignment="1">
      <alignment horizontal="justify"/>
    </xf>
    <xf numFmtId="0" fontId="9" fillId="0" borderId="0" xfId="0" applyFont="1"/>
    <xf numFmtId="0" fontId="9" fillId="0" borderId="0" xfId="0" applyFont="1" applyAlignment="1">
      <alignment horizontal="center"/>
    </xf>
    <xf numFmtId="0" fontId="10" fillId="0" borderId="0" xfId="0" applyFont="1"/>
    <xf numFmtId="0" fontId="10" fillId="0" borderId="0" xfId="0" applyFont="1" applyAlignment="1">
      <alignment vertical="center"/>
    </xf>
    <xf numFmtId="0" fontId="11" fillId="0" borderId="0" xfId="0" applyFont="1" applyAlignment="1">
      <alignment horizontal="center" vertical="center"/>
    </xf>
    <xf numFmtId="0" fontId="10" fillId="0" borderId="0" xfId="0" applyFont="1" applyAlignment="1">
      <alignment horizontal="center"/>
    </xf>
    <xf numFmtId="0" fontId="13" fillId="12" borderId="1" xfId="0" applyFont="1" applyFill="1" applyBorder="1" applyAlignment="1">
      <alignment horizontal="center" vertical="center" wrapText="1"/>
    </xf>
    <xf numFmtId="0" fontId="0" fillId="9" borderId="6" xfId="0" applyFill="1" applyBorder="1" applyAlignment="1">
      <alignment horizontal="center" vertical="center" wrapText="1"/>
    </xf>
    <xf numFmtId="0" fontId="11" fillId="0" borderId="6" xfId="0" applyFont="1" applyBorder="1" applyAlignment="1" applyProtection="1">
      <alignment horizontal="justify" vertical="center" wrapText="1"/>
      <protection locked="0"/>
    </xf>
    <xf numFmtId="0" fontId="11" fillId="6"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protection locked="0"/>
    </xf>
    <xf numFmtId="0" fontId="0" fillId="6" borderId="1" xfId="0" applyFill="1" applyBorder="1" applyAlignment="1" applyProtection="1">
      <alignment horizontal="justify" vertical="center" wrapText="1"/>
      <protection locked="0"/>
    </xf>
    <xf numFmtId="0" fontId="11" fillId="0" borderId="1" xfId="0" applyFont="1" applyBorder="1" applyAlignment="1" applyProtection="1">
      <alignment horizontal="justify" vertical="center" wrapText="1"/>
      <protection locked="0"/>
    </xf>
    <xf numFmtId="0" fontId="11" fillId="6" borderId="1" xfId="0" applyFont="1" applyFill="1" applyBorder="1" applyAlignment="1" applyProtection="1">
      <alignment horizontal="justify" vertical="center" wrapText="1"/>
      <protection locked="0"/>
    </xf>
    <xf numFmtId="0" fontId="0" fillId="2" borderId="1" xfId="0" applyFill="1" applyBorder="1" applyAlignment="1" applyProtection="1">
      <alignment horizontal="justify" vertical="center" wrapText="1"/>
      <protection locked="0"/>
    </xf>
    <xf numFmtId="0" fontId="0" fillId="0" borderId="0" xfId="0" applyAlignment="1">
      <alignment horizontal="center" vertical="center" wrapText="1"/>
    </xf>
    <xf numFmtId="15" fontId="11" fillId="0" borderId="1" xfId="0" applyNumberFormat="1" applyFont="1" applyBorder="1" applyAlignment="1" applyProtection="1">
      <alignment horizontal="justify" vertical="center" wrapText="1"/>
      <protection locked="0"/>
    </xf>
    <xf numFmtId="0" fontId="11" fillId="0" borderId="1" xfId="0" applyFont="1" applyBorder="1" applyAlignment="1" applyProtection="1">
      <alignment horizontal="justify" vertical="top" wrapText="1"/>
      <protection locked="0"/>
    </xf>
    <xf numFmtId="0" fontId="11" fillId="0" borderId="2" xfId="0" applyFont="1" applyBorder="1" applyAlignment="1" applyProtection="1">
      <alignment horizontal="justify" vertical="center" wrapText="1"/>
      <protection locked="0"/>
    </xf>
    <xf numFmtId="0" fontId="11" fillId="0" borderId="4" xfId="0" applyFont="1" applyBorder="1" applyAlignment="1" applyProtection="1">
      <alignment horizontal="justify" vertical="center" wrapText="1"/>
      <protection locked="0"/>
    </xf>
    <xf numFmtId="0" fontId="11" fillId="0" borderId="1" xfId="0" applyFont="1" applyBorder="1" applyAlignment="1" applyProtection="1">
      <alignment vertical="center" wrapText="1"/>
      <protection locked="0"/>
    </xf>
    <xf numFmtId="0" fontId="31" fillId="0" borderId="1" xfId="0" applyFont="1" applyBorder="1" applyAlignment="1" applyProtection="1">
      <alignment horizontal="justify" vertical="center" wrapText="1"/>
      <protection locked="0"/>
    </xf>
    <xf numFmtId="0" fontId="0" fillId="0" borderId="3" xfId="0" applyBorder="1" applyAlignment="1" applyProtection="1">
      <alignment horizontal="center" vertical="center" wrapText="1"/>
      <protection locked="0"/>
    </xf>
    <xf numFmtId="0" fontId="0" fillId="0" borderId="0" xfId="0" applyAlignment="1">
      <alignment vertical="center" wrapText="1"/>
    </xf>
    <xf numFmtId="0" fontId="25" fillId="0" borderId="0" xfId="0" applyFont="1" applyAlignment="1">
      <alignment horizontal="center"/>
    </xf>
    <xf numFmtId="0" fontId="13" fillId="0" borderId="0" xfId="0"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11" fillId="2" borderId="0" xfId="0" applyFont="1" applyFill="1" applyAlignment="1">
      <alignment horizontal="center"/>
    </xf>
    <xf numFmtId="0" fontId="0" fillId="2" borderId="1" xfId="0" applyFill="1" applyBorder="1" applyAlignment="1">
      <alignment horizontal="left" vertical="center" wrapText="1"/>
    </xf>
    <xf numFmtId="0" fontId="12" fillId="0" borderId="0" xfId="0" applyFont="1" applyAlignment="1">
      <alignment vertical="center" wrapText="1"/>
    </xf>
    <xf numFmtId="0" fontId="0" fillId="5" borderId="1" xfId="0" applyFill="1" applyBorder="1" applyAlignment="1">
      <alignment horizontal="center" vertical="center" wrapText="1"/>
    </xf>
    <xf numFmtId="0" fontId="27" fillId="13" borderId="1" xfId="0" applyFont="1" applyFill="1" applyBorder="1" applyAlignment="1">
      <alignment horizontal="center" vertical="center" wrapText="1"/>
    </xf>
    <xf numFmtId="14" fontId="0" fillId="7" borderId="1" xfId="0" applyNumberFormat="1" applyFill="1" applyBorder="1" applyAlignment="1" applyProtection="1">
      <alignment horizontal="center" vertical="center" wrapText="1"/>
      <protection locked="0"/>
    </xf>
    <xf numFmtId="164" fontId="11" fillId="0" borderId="1" xfId="63" applyFont="1" applyFill="1" applyBorder="1" applyAlignment="1" applyProtection="1">
      <alignment horizontal="center" vertical="center" wrapText="1"/>
      <protection locked="0"/>
    </xf>
    <xf numFmtId="0" fontId="27" fillId="12"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7" fillId="0" borderId="1" xfId="0" applyFont="1" applyBorder="1" applyAlignment="1">
      <alignment vertical="center" wrapText="1"/>
    </xf>
    <xf numFmtId="0" fontId="3" fillId="13" borderId="6" xfId="0" applyFont="1" applyFill="1" applyBorder="1" applyAlignment="1">
      <alignment horizontal="center" vertical="center" wrapText="1"/>
    </xf>
    <xf numFmtId="49" fontId="6" fillId="0" borderId="6"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15" fillId="0" borderId="0" xfId="0" applyFont="1"/>
    <xf numFmtId="0" fontId="6" fillId="4" borderId="1" xfId="0" applyFont="1" applyFill="1" applyBorder="1" applyAlignment="1">
      <alignment vertical="center" wrapText="1"/>
    </xf>
    <xf numFmtId="0" fontId="5" fillId="12" borderId="3" xfId="0" applyFont="1" applyFill="1" applyBorder="1" applyAlignment="1">
      <alignment horizontal="center" vertical="center"/>
    </xf>
    <xf numFmtId="0" fontId="5" fillId="12" borderId="1" xfId="0" applyFont="1" applyFill="1" applyBorder="1" applyAlignment="1">
      <alignment horizontal="center" vertical="center"/>
    </xf>
    <xf numFmtId="164" fontId="15" fillId="0" borderId="0" xfId="63" applyFont="1"/>
    <xf numFmtId="0" fontId="7" fillId="0" borderId="6" xfId="0" applyFont="1" applyBorder="1" applyAlignment="1">
      <alignment horizontal="center" vertical="center" wrapText="1"/>
    </xf>
    <xf numFmtId="0" fontId="0" fillId="0" borderId="1" xfId="0" applyBorder="1" applyAlignment="1" applyProtection="1">
      <alignment horizontal="justify" vertical="center" wrapText="1"/>
      <protection locked="0"/>
    </xf>
    <xf numFmtId="15" fontId="33" fillId="0" borderId="1" xfId="0" applyNumberFormat="1" applyFont="1" applyBorder="1" applyAlignment="1" applyProtection="1">
      <alignment horizontal="justify" vertical="center" wrapText="1"/>
      <protection locked="0"/>
    </xf>
    <xf numFmtId="0" fontId="0" fillId="0" borderId="6" xfId="0"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7" fillId="5" borderId="2" xfId="0" applyFont="1" applyFill="1" applyBorder="1" applyAlignment="1">
      <alignment horizontal="center" vertical="center" wrapText="1"/>
    </xf>
    <xf numFmtId="0" fontId="0" fillId="0" borderId="0" xfId="0" applyAlignment="1" applyProtection="1">
      <alignment horizontal="center" vertical="center" wrapText="1"/>
      <protection locked="0"/>
    </xf>
    <xf numFmtId="0" fontId="0" fillId="0" borderId="0" xfId="0" applyAlignment="1">
      <alignment horizontal="left" vertical="center" wrapText="1"/>
    </xf>
    <xf numFmtId="0" fontId="11" fillId="0" borderId="0" xfId="0" applyFont="1" applyAlignment="1" applyProtection="1">
      <alignment horizontal="justify" vertical="center" wrapText="1"/>
      <protection locked="0"/>
    </xf>
    <xf numFmtId="0" fontId="11" fillId="0" borderId="0" xfId="0" applyFont="1" applyAlignment="1">
      <alignment horizontal="center" vertical="center" wrapText="1"/>
    </xf>
    <xf numFmtId="0" fontId="27" fillId="0" borderId="0" xfId="0" applyFont="1" applyAlignment="1">
      <alignment horizontal="center" vertical="center" wrapText="1"/>
    </xf>
    <xf numFmtId="0" fontId="0" fillId="0" borderId="0" xfId="0"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12" fillId="0" borderId="0" xfId="0" applyFont="1" applyAlignment="1">
      <alignment horizontal="center" vertical="center" wrapText="1"/>
    </xf>
    <xf numFmtId="0" fontId="0" fillId="0" borderId="0" xfId="0" applyAlignment="1">
      <alignment wrapText="1"/>
    </xf>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lignment horizontal="justify" wrapText="1"/>
    </xf>
    <xf numFmtId="0" fontId="0" fillId="6" borderId="1" xfId="0" applyFill="1" applyBorder="1" applyAlignment="1">
      <alignment horizontal="center" vertical="center" wrapText="1"/>
    </xf>
    <xf numFmtId="0" fontId="0" fillId="12" borderId="1" xfId="0" applyFill="1" applyBorder="1" applyAlignment="1">
      <alignment horizontal="center" vertical="center" wrapText="1"/>
    </xf>
    <xf numFmtId="0" fontId="11" fillId="0" borderId="0" xfId="0" applyFont="1" applyAlignment="1">
      <alignment wrapText="1"/>
    </xf>
    <xf numFmtId="14" fontId="0" fillId="7" borderId="1" xfId="0" applyNumberFormat="1" applyFill="1" applyBorder="1" applyAlignment="1" applyProtection="1">
      <alignment horizontal="left" vertical="center" wrapText="1"/>
      <protection locked="0"/>
    </xf>
    <xf numFmtId="14" fontId="0" fillId="0" borderId="0" xfId="0" applyNumberFormat="1" applyAlignment="1" applyProtection="1">
      <alignment horizontal="center" vertical="center" wrapText="1"/>
      <protection locked="0"/>
    </xf>
    <xf numFmtId="14" fontId="0" fillId="0" borderId="0" xfId="0" applyNumberFormat="1" applyAlignment="1" applyProtection="1">
      <alignment horizontal="left" vertical="center" wrapText="1"/>
      <protection locked="0"/>
    </xf>
    <xf numFmtId="0" fontId="0" fillId="0" borderId="0" xfId="0" applyAlignment="1">
      <alignment horizontal="center" wrapText="1"/>
    </xf>
    <xf numFmtId="0" fontId="0" fillId="0" borderId="0" xfId="0" applyAlignment="1">
      <alignment horizontal="justify" wrapText="1"/>
    </xf>
    <xf numFmtId="0" fontId="11" fillId="0" borderId="0" xfId="0" applyFont="1" applyAlignment="1">
      <alignment horizontal="center" wrapText="1"/>
    </xf>
    <xf numFmtId="0" fontId="10" fillId="0" borderId="0" xfId="0" applyFont="1" applyAlignment="1">
      <alignment wrapText="1"/>
    </xf>
    <xf numFmtId="0" fontId="10" fillId="0" borderId="0" xfId="0" applyFont="1" applyAlignment="1">
      <alignment horizontal="center" wrapText="1"/>
    </xf>
    <xf numFmtId="0" fontId="11" fillId="0" borderId="0" xfId="0" applyFont="1" applyAlignment="1">
      <alignment horizontal="justify" wrapText="1"/>
    </xf>
    <xf numFmtId="0" fontId="11" fillId="15" borderId="1" xfId="0" applyFont="1" applyFill="1" applyBorder="1" applyAlignment="1" applyProtection="1">
      <alignment horizontal="center" vertical="center" wrapText="1"/>
      <protection locked="0"/>
    </xf>
    <xf numFmtId="0" fontId="0" fillId="15" borderId="0" xfId="0" applyFill="1"/>
    <xf numFmtId="0" fontId="27" fillId="0" borderId="1" xfId="0" applyFont="1" applyBorder="1" applyAlignment="1" applyProtection="1">
      <alignment horizontal="justify" vertical="center" wrapText="1"/>
      <protection locked="0"/>
    </xf>
    <xf numFmtId="0" fontId="11" fillId="2" borderId="1" xfId="0" applyFont="1" applyFill="1" applyBorder="1" applyAlignment="1">
      <alignment horizontal="left" vertical="center" wrapText="1"/>
    </xf>
    <xf numFmtId="0" fontId="0" fillId="0" borderId="5" xfId="0"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13" fillId="16" borderId="6" xfId="0" applyFont="1" applyFill="1" applyBorder="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13" fillId="0" borderId="16" xfId="0" applyFont="1" applyBorder="1" applyAlignment="1">
      <alignment horizontal="center" vertical="center" wrapText="1"/>
    </xf>
    <xf numFmtId="0" fontId="11" fillId="0" borderId="17" xfId="0" applyFont="1" applyBorder="1" applyAlignment="1" applyProtection="1">
      <alignment horizontal="justify" vertical="center" wrapText="1"/>
      <protection locked="0"/>
    </xf>
    <xf numFmtId="0" fontId="0" fillId="0" borderId="17" xfId="0" applyBorder="1" applyAlignment="1">
      <alignment wrapText="1"/>
    </xf>
    <xf numFmtId="0" fontId="13" fillId="0" borderId="18" xfId="0" applyFont="1" applyBorder="1" applyAlignment="1">
      <alignment horizontal="center" vertical="center" wrapText="1"/>
    </xf>
    <xf numFmtId="0" fontId="0" fillId="0" borderId="20" xfId="0" applyBorder="1" applyAlignment="1">
      <alignment vertical="top" wrapText="1"/>
    </xf>
    <xf numFmtId="0" fontId="13" fillId="0" borderId="19" xfId="0" applyFont="1" applyBorder="1" applyAlignment="1">
      <alignment horizontal="center" vertical="top" wrapText="1"/>
    </xf>
    <xf numFmtId="0" fontId="0" fillId="0" borderId="1" xfId="0" applyBorder="1" applyAlignment="1" applyProtection="1">
      <alignment vertical="center" wrapText="1"/>
      <protection locked="0"/>
    </xf>
    <xf numFmtId="0" fontId="27" fillId="6" borderId="6" xfId="0" applyFont="1" applyFill="1" applyBorder="1" applyAlignment="1" applyProtection="1">
      <alignment horizontal="center" vertical="center" wrapText="1"/>
      <protection locked="0"/>
    </xf>
    <xf numFmtId="0" fontId="27" fillId="6" borderId="1" xfId="0" applyFont="1" applyFill="1" applyBorder="1" applyAlignment="1" applyProtection="1">
      <alignment horizontal="center" vertical="center" wrapText="1"/>
      <protection locked="0"/>
    </xf>
    <xf numFmtId="0" fontId="27" fillId="17" borderId="1" xfId="0" applyFont="1" applyFill="1" applyBorder="1" applyAlignment="1">
      <alignment horizontal="center" vertical="center" wrapText="1"/>
    </xf>
    <xf numFmtId="0" fontId="11" fillId="0" borderId="12"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13" fillId="0" borderId="4" xfId="0" applyFont="1" applyBorder="1" applyAlignment="1">
      <alignment horizontal="center" vertical="center" wrapText="1"/>
    </xf>
    <xf numFmtId="0" fontId="13" fillId="0" borderId="21" xfId="0" applyFont="1" applyBorder="1" applyAlignment="1">
      <alignment horizontal="center" vertical="center" wrapText="1"/>
    </xf>
    <xf numFmtId="0" fontId="27" fillId="10" borderId="6" xfId="0" applyFont="1" applyFill="1" applyBorder="1" applyAlignment="1">
      <alignment horizontal="center" vertical="center" wrapText="1"/>
    </xf>
    <xf numFmtId="0" fontId="0" fillId="0" borderId="2" xfId="0"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32" fillId="0" borderId="1" xfId="0" applyFont="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13" fillId="2" borderId="1" xfId="0" applyFont="1" applyFill="1" applyBorder="1" applyAlignment="1">
      <alignment horizontal="center" vertical="center" wrapText="1"/>
    </xf>
    <xf numFmtId="0" fontId="11" fillId="2" borderId="1" xfId="0" applyFont="1" applyFill="1" applyBorder="1" applyAlignment="1" applyProtection="1">
      <alignment horizontal="center" vertical="center" wrapText="1"/>
      <protection locked="0"/>
    </xf>
    <xf numFmtId="0" fontId="11" fillId="2" borderId="6"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4" xfId="0" applyFon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wrapText="1"/>
      <protection locked="0"/>
    </xf>
    <xf numFmtId="0" fontId="33" fillId="0" borderId="0" xfId="0" applyFont="1"/>
    <xf numFmtId="0" fontId="0" fillId="0" borderId="1" xfId="0" applyBorder="1" applyAlignment="1">
      <alignment horizontal="left" vertical="center" wrapText="1"/>
    </xf>
    <xf numFmtId="0" fontId="13" fillId="18" borderId="1" xfId="0" applyFont="1" applyFill="1" applyBorder="1" applyAlignment="1">
      <alignment horizontal="center"/>
    </xf>
    <xf numFmtId="0" fontId="0" fillId="0" borderId="1" xfId="0" applyBorder="1" applyAlignment="1">
      <alignment horizontal="center"/>
    </xf>
    <xf numFmtId="0" fontId="0" fillId="0" borderId="1" xfId="0" applyBorder="1"/>
    <xf numFmtId="0" fontId="13" fillId="0" borderId="1" xfId="0" applyFont="1" applyBorder="1" applyAlignment="1">
      <alignment horizontal="center"/>
    </xf>
    <xf numFmtId="2" fontId="11" fillId="0" borderId="6" xfId="64" applyNumberFormat="1" applyFont="1" applyFill="1" applyBorder="1" applyAlignment="1">
      <alignment horizontal="center" vertical="center" wrapText="1"/>
    </xf>
    <xf numFmtId="0" fontId="13" fillId="0" borderId="19" xfId="0" applyFont="1" applyBorder="1" applyAlignment="1">
      <alignment horizontal="center" vertical="center" wrapText="1"/>
    </xf>
    <xf numFmtId="15" fontId="11" fillId="0" borderId="1" xfId="0" applyNumberFormat="1" applyFont="1" applyBorder="1" applyAlignment="1" applyProtection="1">
      <alignment horizontal="left" vertical="center" wrapText="1"/>
      <protection locked="0"/>
    </xf>
    <xf numFmtId="0" fontId="10" fillId="0" borderId="1" xfId="0" applyFont="1" applyBorder="1" applyAlignment="1">
      <alignment vertical="center"/>
    </xf>
    <xf numFmtId="0" fontId="11" fillId="0" borderId="1" xfId="0" applyFont="1" applyBorder="1" applyAlignment="1">
      <alignment horizontal="center"/>
    </xf>
    <xf numFmtId="0" fontId="11" fillId="0" borderId="1" xfId="0" applyFont="1" applyBorder="1" applyAlignment="1">
      <alignment horizontal="justify"/>
    </xf>
    <xf numFmtId="0" fontId="11" fillId="0" borderId="1" xfId="0" applyFont="1" applyBorder="1" applyAlignment="1">
      <alignment horizontal="center" vertical="center"/>
    </xf>
    <xf numFmtId="0" fontId="0" fillId="0" borderId="1" xfId="0" applyBorder="1" applyAlignment="1" applyProtection="1">
      <alignment horizontal="left" vertical="center" wrapText="1"/>
      <protection locked="0"/>
    </xf>
    <xf numFmtId="0" fontId="27" fillId="12" borderId="3" xfId="0" applyFont="1" applyFill="1" applyBorder="1" applyAlignment="1">
      <alignment horizontal="center" vertical="center" wrapText="1"/>
    </xf>
    <xf numFmtId="0" fontId="27" fillId="12" borderId="11"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9" xfId="0" applyFont="1" applyBorder="1" applyAlignment="1">
      <alignment horizontal="center" vertical="center" wrapText="1"/>
    </xf>
    <xf numFmtId="0" fontId="27" fillId="4" borderId="3"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4" xfId="0" applyFont="1" applyFill="1" applyBorder="1" applyAlignment="1">
      <alignment horizontal="center" vertical="center"/>
    </xf>
    <xf numFmtId="0" fontId="27" fillId="0" borderId="3" xfId="0" applyFont="1" applyBorder="1" applyAlignment="1">
      <alignment horizontal="center" vertical="center"/>
    </xf>
    <xf numFmtId="0" fontId="27" fillId="0" borderId="11" xfId="0" applyFont="1" applyBorder="1" applyAlignment="1">
      <alignment horizontal="center" vertical="center"/>
    </xf>
    <xf numFmtId="0" fontId="27" fillId="0" borderId="4" xfId="0" applyFont="1" applyBorder="1" applyAlignment="1">
      <alignment horizontal="center" vertical="center"/>
    </xf>
    <xf numFmtId="0" fontId="27" fillId="9" borderId="2"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3" fillId="14" borderId="4"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13" fillId="5" borderId="3"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4" xfId="0" applyFont="1" applyFill="1" applyBorder="1" applyAlignment="1">
      <alignment horizontal="center" vertical="center"/>
    </xf>
    <xf numFmtId="0" fontId="27" fillId="7" borderId="2"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14" fontId="13" fillId="0" borderId="3" xfId="0" applyNumberFormat="1" applyFont="1" applyBorder="1" applyAlignment="1">
      <alignment horizontal="center" vertical="center"/>
    </xf>
    <xf numFmtId="14" fontId="13" fillId="0" borderId="4" xfId="0" applyNumberFormat="1" applyFont="1" applyBorder="1" applyAlignment="1">
      <alignment horizontal="center" vertical="center"/>
    </xf>
    <xf numFmtId="0" fontId="27" fillId="12" borderId="1" xfId="0" applyFont="1" applyFill="1" applyBorder="1" applyAlignment="1">
      <alignment horizontal="center" vertical="center" wrapText="1"/>
    </xf>
    <xf numFmtId="0" fontId="13" fillId="12" borderId="3" xfId="0" applyFont="1" applyFill="1" applyBorder="1" applyAlignment="1">
      <alignment horizontal="center" vertical="center"/>
    </xf>
    <xf numFmtId="0" fontId="13" fillId="12" borderId="11" xfId="0" applyFont="1" applyFill="1" applyBorder="1" applyAlignment="1">
      <alignment horizontal="center" vertical="center"/>
    </xf>
    <xf numFmtId="0" fontId="13" fillId="12" borderId="4" xfId="0" applyFont="1" applyFill="1" applyBorder="1" applyAlignment="1">
      <alignment horizontal="center" vertical="center"/>
    </xf>
    <xf numFmtId="0" fontId="0" fillId="0" borderId="1"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27" fillId="0" borderId="2" xfId="0" applyFont="1" applyBorder="1" applyAlignment="1">
      <alignment horizontal="center" vertical="center" wrapText="1"/>
    </xf>
    <xf numFmtId="0" fontId="27" fillId="0" borderId="6" xfId="0" applyFont="1" applyBorder="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32" fillId="0" borderId="1" xfId="0" applyFont="1" applyBorder="1" applyAlignment="1">
      <alignment horizontal="center" vertical="center" wrapText="1"/>
    </xf>
    <xf numFmtId="0" fontId="13" fillId="0" borderId="6"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17" fillId="5" borderId="3"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3" fillId="5" borderId="1" xfId="0" applyFont="1" applyFill="1" applyBorder="1" applyAlignment="1">
      <alignment horizontal="center" vertical="center"/>
    </xf>
    <xf numFmtId="0" fontId="18" fillId="11"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13" fillId="12" borderId="1" xfId="0" applyFont="1" applyFill="1" applyBorder="1" applyAlignment="1">
      <alignment horizontal="center" vertical="center"/>
    </xf>
    <xf numFmtId="0" fontId="0" fillId="0" borderId="1" xfId="0" applyBorder="1" applyAlignment="1">
      <alignment vertical="center" wrapText="1"/>
    </xf>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0" xfId="0" applyFill="1"/>
    <xf numFmtId="0" fontId="0" fillId="2" borderId="15" xfId="0" applyFill="1" applyBorder="1"/>
    <xf numFmtId="0" fontId="0" fillId="2" borderId="7" xfId="0" applyFill="1" applyBorder="1"/>
    <xf numFmtId="0" fontId="0" fillId="2" borderId="8" xfId="0" applyFill="1" applyBorder="1"/>
    <xf numFmtId="0" fontId="0" fillId="2" borderId="9" xfId="0" applyFill="1" applyBorder="1"/>
    <xf numFmtId="0" fontId="1" fillId="5"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5" borderId="1"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4"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8" fillId="11" borderId="6" xfId="0" applyFont="1" applyFill="1" applyBorder="1" applyAlignment="1">
      <alignment horizontal="center" vertical="center" wrapText="1"/>
    </xf>
    <xf numFmtId="0" fontId="14" fillId="0" borderId="1" xfId="0" applyFont="1" applyBorder="1" applyAlignment="1">
      <alignment vertical="center" wrapText="1"/>
    </xf>
    <xf numFmtId="0" fontId="0" fillId="0" borderId="3"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5" fillId="5" borderId="1" xfId="0" applyFont="1" applyFill="1" applyBorder="1" applyAlignment="1">
      <alignment horizontal="center" vertical="center"/>
    </xf>
    <xf numFmtId="0" fontId="3" fillId="11" borderId="5"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7" fillId="0" borderId="1" xfId="0" applyFont="1" applyBorder="1" applyAlignment="1">
      <alignment vertical="center" wrapText="1"/>
    </xf>
    <xf numFmtId="0" fontId="6" fillId="0" borderId="3" xfId="0" applyFont="1" applyBorder="1" applyAlignment="1">
      <alignment vertical="center"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3" fillId="5" borderId="1" xfId="0" applyFont="1" applyFill="1" applyBorder="1" applyAlignment="1">
      <alignment horizontal="center" vertical="center" wrapText="1"/>
    </xf>
    <xf numFmtId="0" fontId="5" fillId="12" borderId="3"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4" xfId="0" applyFont="1" applyFill="1" applyBorder="1" applyAlignment="1">
      <alignment horizontal="center" vertical="center"/>
    </xf>
    <xf numFmtId="0" fontId="3" fillId="11"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5" fillId="12" borderId="1" xfId="0" applyFont="1" applyFill="1" applyBorder="1" applyAlignment="1">
      <alignment horizontal="center" vertical="center" wrapText="1"/>
    </xf>
    <xf numFmtId="0" fontId="6" fillId="0" borderId="1" xfId="0" applyFont="1" applyBorder="1" applyAlignment="1">
      <alignmen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7" fillId="4" borderId="12"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15" xfId="0" applyFont="1" applyFill="1" applyBorder="1" applyAlignment="1">
      <alignment horizontal="left" vertical="center" wrapText="1"/>
    </xf>
    <xf numFmtId="0" fontId="7" fillId="4" borderId="7"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49" fontId="6" fillId="0" borderId="2"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5"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27" fillId="12" borderId="12" xfId="0" applyFont="1" applyFill="1" applyBorder="1" applyAlignment="1">
      <alignment horizontal="center" vertical="center" wrapText="1"/>
    </xf>
    <xf numFmtId="0" fontId="27" fillId="12" borderId="14" xfId="0" applyFont="1" applyFill="1" applyBorder="1" applyAlignment="1">
      <alignment horizontal="center" vertical="center" wrapText="1"/>
    </xf>
    <xf numFmtId="0" fontId="27" fillId="12" borderId="7"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27" fillId="12" borderId="6" xfId="0" applyFont="1" applyFill="1" applyBorder="1" applyAlignment="1">
      <alignment horizontal="center" vertical="center" wrapText="1"/>
    </xf>
    <xf numFmtId="0" fontId="24" fillId="12" borderId="3" xfId="0" applyFont="1" applyFill="1" applyBorder="1" applyAlignment="1">
      <alignment horizontal="center" vertical="center" wrapText="1"/>
    </xf>
    <xf numFmtId="0" fontId="24" fillId="12" borderId="11"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0" borderId="11" xfId="0" applyFont="1" applyBorder="1" applyAlignment="1">
      <alignment horizontal="center" vertical="center" wrapText="1"/>
    </xf>
    <xf numFmtId="0" fontId="24" fillId="4" borderId="3"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11" fillId="0" borderId="1" xfId="0" applyFont="1" applyBorder="1" applyAlignment="1">
      <alignment horizontal="left" vertical="center" wrapText="1"/>
    </xf>
    <xf numFmtId="0" fontId="27" fillId="12" borderId="5"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cellXfs>
  <cellStyles count="65">
    <cellStyle name="Hipervínculo" xfId="49" builtinId="8" hidden="1"/>
    <cellStyle name="Hipervínculo" xfId="53" builtinId="8" hidden="1"/>
    <cellStyle name="Hipervínculo" xfId="57" builtinId="8" hidden="1"/>
    <cellStyle name="Hipervínculo" xfId="59" builtinId="8" hidden="1"/>
    <cellStyle name="Hipervínculo" xfId="55" builtinId="8" hidden="1"/>
    <cellStyle name="Hipervínculo" xfId="47" builtinId="8" hidden="1"/>
    <cellStyle name="Hipervínculo" xfId="39" builtinId="8" hidden="1"/>
    <cellStyle name="Hipervínculo" xfId="23" builtinId="8" hidden="1"/>
    <cellStyle name="Hipervínculo" xfId="9" builtinId="8" hidden="1"/>
    <cellStyle name="Hipervínculo" xfId="11" builtinId="8" hidden="1"/>
    <cellStyle name="Hipervínculo" xfId="17" builtinId="8" hidden="1"/>
    <cellStyle name="Hipervínculo" xfId="19" builtinId="8" hidden="1"/>
    <cellStyle name="Hipervínculo" xfId="15" builtinId="8" hidden="1"/>
    <cellStyle name="Hipervínculo" xfId="7" builtinId="8" hidden="1"/>
    <cellStyle name="Hipervínculo" xfId="3" builtinId="8" hidden="1"/>
    <cellStyle name="Hipervínculo" xfId="1" builtinId="8" hidden="1"/>
    <cellStyle name="Hipervínculo" xfId="5" builtinId="8" hidden="1"/>
    <cellStyle name="Hipervínculo" xfId="13" builtinId="8" hidden="1"/>
    <cellStyle name="Hipervínculo" xfId="31" builtinId="8" hidden="1"/>
    <cellStyle name="Hipervínculo" xfId="61" builtinId="8" hidden="1"/>
    <cellStyle name="Hipervínculo" xfId="51" builtinId="8" hidden="1"/>
    <cellStyle name="Hipervínculo" xfId="33" builtinId="8" hidden="1"/>
    <cellStyle name="Hipervínculo" xfId="35" builtinId="8" hidden="1"/>
    <cellStyle name="Hipervínculo" xfId="37" builtinId="8" hidden="1"/>
    <cellStyle name="Hipervínculo" xfId="43" builtinId="8" hidden="1"/>
    <cellStyle name="Hipervínculo" xfId="45" builtinId="8" hidden="1"/>
    <cellStyle name="Hipervínculo" xfId="41" builtinId="8" hidden="1"/>
    <cellStyle name="Hipervínculo" xfId="27" builtinId="8" hidden="1"/>
    <cellStyle name="Hipervínculo" xfId="29" builtinId="8" hidden="1"/>
    <cellStyle name="Hipervínculo" xfId="25" builtinId="8" hidden="1"/>
    <cellStyle name="Hipervínculo" xfId="21" builtinId="8" hidden="1"/>
    <cellStyle name="Hipervínculo visitado" xfId="34" builtinId="9" hidden="1"/>
    <cellStyle name="Hipervínculo visitado" xfId="18" builtinId="9" hidden="1"/>
    <cellStyle name="Hipervínculo visitado" xfId="10" builtinId="9" hidden="1"/>
    <cellStyle name="Hipervínculo visitado" xfId="14" builtinId="9" hidden="1"/>
    <cellStyle name="Hipervínculo visitado" xfId="16" builtinId="9" hidden="1"/>
    <cellStyle name="Hipervínculo visitado" xfId="6" builtinId="9" hidden="1"/>
    <cellStyle name="Hipervínculo visitado" xfId="4" builtinId="9" hidden="1"/>
    <cellStyle name="Hipervínculo visitado" xfId="2" builtinId="9" hidden="1"/>
    <cellStyle name="Hipervínculo visitado" xfId="8" builtinId="9" hidden="1"/>
    <cellStyle name="Hipervínculo visitado" xfId="12" builtinId="9" hidden="1"/>
    <cellStyle name="Hipervínculo visitado" xfId="40" builtinId="9" hidden="1"/>
    <cellStyle name="Hipervínculo visitado" xfId="50" builtinId="9" hidden="1"/>
    <cellStyle name="Hipervínculo visitado" xfId="42"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2" builtinId="9" hidden="1"/>
    <cellStyle name="Hipervínculo visitado" xfId="36" builtinId="9" hidden="1"/>
    <cellStyle name="Hipervínculo visitado" xfId="38" builtinId="9" hidden="1"/>
    <cellStyle name="Hipervínculo visitado" xfId="30" builtinId="9" hidden="1"/>
    <cellStyle name="Hipervínculo visitado" xfId="58" builtinId="9" hidden="1"/>
    <cellStyle name="Hipervínculo visitado" xfId="54" builtinId="9" hidden="1"/>
    <cellStyle name="Hipervínculo visitado" xfId="56" builtinId="9" hidden="1"/>
    <cellStyle name="Hipervínculo visitado" xfId="60" builtinId="9" hidden="1"/>
    <cellStyle name="Hipervínculo visitado" xfId="62" builtinId="9" hidden="1"/>
    <cellStyle name="Hipervínculo visitado" xfId="48" builtinId="9" hidden="1"/>
    <cellStyle name="Hipervínculo visitado" xfId="52" builtinId="9" hidden="1"/>
    <cellStyle name="Hipervínculo visitado" xfId="46" builtinId="9" hidden="1"/>
    <cellStyle name="Hipervínculo visitado" xfId="44" builtinId="9" hidden="1"/>
    <cellStyle name="Moneda" xfId="63" builtinId="4"/>
    <cellStyle name="Normal" xfId="0" builtinId="0"/>
    <cellStyle name="Porcentaje" xfId="64" builtinId="5"/>
  </cellStyles>
  <dxfs count="24">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theme="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theme="0"/>
        </patternFill>
      </fill>
    </dxf>
    <dxf>
      <font>
        <color auto="1"/>
      </font>
      <fill>
        <patternFill>
          <bgColor theme="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s>
  <tableStyles count="0" defaultTableStyle="TableStyleMedium2" defaultPivotStyle="PivotStyleLight16"/>
  <colors>
    <mruColors>
      <color rgb="FF00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19</xdr:col>
      <xdr:colOff>108858</xdr:colOff>
      <xdr:row>0</xdr:row>
      <xdr:rowOff>36419</xdr:rowOff>
    </xdr:from>
    <xdr:to>
      <xdr:col>19</xdr:col>
      <xdr:colOff>1562261</xdr:colOff>
      <xdr:row>2</xdr:row>
      <xdr:rowOff>303119</xdr:rowOff>
    </xdr:to>
    <xdr:pic>
      <xdr:nvPicPr>
        <xdr:cNvPr id="2" name="Imagen 2" descr="ICFE.bmp">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b="21249"/>
        <a:stretch>
          <a:fillRect/>
        </a:stretch>
      </xdr:blipFill>
      <xdr:spPr bwMode="auto">
        <a:xfrm>
          <a:off x="28283808" y="36419"/>
          <a:ext cx="1453403" cy="1504950"/>
        </a:xfrm>
        <a:prstGeom prst="rect">
          <a:avLst/>
        </a:prstGeom>
        <a:noFill/>
        <a:ln w="9525">
          <a:noFill/>
          <a:miter lim="800000"/>
          <a:headEnd/>
          <a:tailEnd/>
        </a:ln>
      </xdr:spPr>
    </xdr:pic>
    <xdr:clientData/>
  </xdr:twoCellAnchor>
  <xdr:twoCellAnchor editAs="oneCell">
    <xdr:from>
      <xdr:col>2</xdr:col>
      <xdr:colOff>690562</xdr:colOff>
      <xdr:row>5</xdr:row>
      <xdr:rowOff>329065</xdr:rowOff>
    </xdr:from>
    <xdr:to>
      <xdr:col>17</xdr:col>
      <xdr:colOff>238125</xdr:colOff>
      <xdr:row>39</xdr:row>
      <xdr:rowOff>214312</xdr:rowOff>
    </xdr:to>
    <xdr:pic>
      <xdr:nvPicPr>
        <xdr:cNvPr id="3" name="Picture 8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14712" y="2757940"/>
          <a:ext cx="22521863" cy="1445849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57150</xdr:colOff>
      <xdr:row>0</xdr:row>
      <xdr:rowOff>0</xdr:rowOff>
    </xdr:from>
    <xdr:to>
      <xdr:col>13</xdr:col>
      <xdr:colOff>1085850</xdr:colOff>
      <xdr:row>37</xdr:row>
      <xdr:rowOff>102393</xdr:rowOff>
    </xdr:to>
    <xdr:pic>
      <xdr:nvPicPr>
        <xdr:cNvPr id="3" name="Imagen 2">
          <a:extLst>
            <a:ext uri="{FF2B5EF4-FFF2-40B4-BE49-F238E27FC236}">
              <a16:creationId xmlns:a16="http://schemas.microsoft.com/office/drawing/2014/main" id="{6F4E977D-CCE6-418A-8178-4BFAB4F61978}"/>
            </a:ext>
          </a:extLst>
        </xdr:cNvPr>
        <xdr:cNvPicPr>
          <a:picLocks noChangeAspect="1"/>
        </xdr:cNvPicPr>
      </xdr:nvPicPr>
      <xdr:blipFill>
        <a:blip xmlns:r="http://schemas.openxmlformats.org/officeDocument/2006/relationships" r:embed="rId1"/>
        <a:stretch>
          <a:fillRect/>
        </a:stretch>
      </xdr:blipFill>
      <xdr:spPr>
        <a:xfrm>
          <a:off x="4305300" y="0"/>
          <a:ext cx="10058400" cy="7150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746125</xdr:colOff>
      <xdr:row>0</xdr:row>
      <xdr:rowOff>174625</xdr:rowOff>
    </xdr:from>
    <xdr:to>
      <xdr:col>35</xdr:col>
      <xdr:colOff>438150</xdr:colOff>
      <xdr:row>2</xdr:row>
      <xdr:rowOff>84930</xdr:rowOff>
    </xdr:to>
    <xdr:pic>
      <xdr:nvPicPr>
        <xdr:cNvPr id="2" name="Imagen 1">
          <a:extLst>
            <a:ext uri="{FF2B5EF4-FFF2-40B4-BE49-F238E27FC236}">
              <a16:creationId xmlns:a16="http://schemas.microsoft.com/office/drawing/2014/main" id="{3186F78E-A848-4DEF-91D4-9DC93B8B8C17}"/>
            </a:ext>
          </a:extLst>
        </xdr:cNvPr>
        <xdr:cNvPicPr>
          <a:picLocks noChangeAspect="1"/>
        </xdr:cNvPicPr>
      </xdr:nvPicPr>
      <xdr:blipFill>
        <a:blip xmlns:r="http://schemas.openxmlformats.org/officeDocument/2006/relationships" r:embed="rId1"/>
        <a:stretch>
          <a:fillRect/>
        </a:stretch>
      </xdr:blipFill>
      <xdr:spPr>
        <a:xfrm>
          <a:off x="43846750" y="174625"/>
          <a:ext cx="1200151" cy="11961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467"/>
  <sheetViews>
    <sheetView view="pageBreakPreview" topLeftCell="A25" zoomScale="51" zoomScaleNormal="38" zoomScaleSheetLayoutView="51" zoomScalePageLayoutView="38" workbookViewId="0">
      <selection activeCell="B42" sqref="B42:S57"/>
    </sheetView>
  </sheetViews>
  <sheetFormatPr baseColWidth="10" defaultColWidth="10.7109375" defaultRowHeight="15" x14ac:dyDescent="0.25"/>
  <cols>
    <col min="1" max="1" width="18" customWidth="1"/>
    <col min="2" max="2" width="22.85546875" customWidth="1"/>
    <col min="3" max="3" width="20.7109375" customWidth="1"/>
    <col min="4" max="4" width="21.42578125" customWidth="1"/>
    <col min="5" max="5" width="29.140625" customWidth="1"/>
    <col min="6" max="6" width="13" customWidth="1"/>
    <col min="7" max="11" width="24.28515625" customWidth="1"/>
    <col min="12" max="12" width="22.85546875" customWidth="1"/>
    <col min="13" max="13" width="34.28515625" customWidth="1"/>
    <col min="14" max="14" width="28.7109375" customWidth="1"/>
    <col min="15" max="15" width="25.28515625" customWidth="1"/>
    <col min="16" max="16" width="10.140625" customWidth="1"/>
    <col min="17" max="17" width="17.42578125" customWidth="1"/>
    <col min="18" max="18" width="9.42578125" customWidth="1"/>
    <col min="19" max="19" width="27.42578125" customWidth="1"/>
    <col min="20" max="20" width="24.7109375" customWidth="1"/>
  </cols>
  <sheetData>
    <row r="1" spans="1:67" ht="67.5" customHeight="1" x14ac:dyDescent="0.25">
      <c r="A1" s="283" t="s">
        <v>0</v>
      </c>
      <c r="B1" s="283"/>
      <c r="C1" s="283"/>
      <c r="D1" s="283"/>
      <c r="E1" s="283"/>
      <c r="F1" s="283"/>
      <c r="G1" s="283"/>
      <c r="H1" s="283"/>
      <c r="I1" s="283"/>
      <c r="J1" s="283"/>
      <c r="K1" s="283"/>
      <c r="L1" s="283"/>
      <c r="M1" s="283"/>
      <c r="N1" s="283"/>
      <c r="O1" s="283"/>
      <c r="P1" s="283"/>
      <c r="Q1" s="283"/>
      <c r="R1" s="283"/>
      <c r="S1" s="283"/>
      <c r="T1" s="28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30" customHeight="1" x14ac:dyDescent="0.25">
      <c r="A2" s="285" t="s">
        <v>1</v>
      </c>
      <c r="B2" s="285"/>
      <c r="C2" s="285"/>
      <c r="D2" s="285"/>
      <c r="E2" s="285"/>
      <c r="F2" s="285"/>
      <c r="G2" s="285"/>
      <c r="H2" s="285"/>
      <c r="I2" s="285"/>
      <c r="J2" s="285"/>
      <c r="K2" s="285"/>
      <c r="L2" s="285"/>
      <c r="M2" s="285"/>
      <c r="N2" s="285"/>
      <c r="O2" s="285"/>
      <c r="P2" s="285"/>
      <c r="Q2" s="285"/>
      <c r="R2" s="285"/>
      <c r="S2" s="285"/>
      <c r="T2" s="284"/>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row>
    <row r="3" spans="1:67" ht="26.25" customHeight="1" x14ac:dyDescent="0.25">
      <c r="A3" s="286" t="s">
        <v>44</v>
      </c>
      <c r="B3" s="286"/>
      <c r="C3" s="286"/>
      <c r="D3" s="286"/>
      <c r="E3" s="286"/>
      <c r="F3" s="286"/>
      <c r="G3" s="286"/>
      <c r="H3" s="286"/>
      <c r="I3" s="286"/>
      <c r="J3" s="286"/>
      <c r="K3" s="286"/>
      <c r="L3" s="286"/>
      <c r="M3" s="286"/>
      <c r="N3" s="286"/>
      <c r="O3" s="286"/>
      <c r="P3" s="286"/>
      <c r="Q3" s="286"/>
      <c r="R3" s="286"/>
      <c r="S3" s="286"/>
      <c r="T3" s="284"/>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33.75" customHeight="1" x14ac:dyDescent="0.25">
      <c r="A4" s="7"/>
      <c r="B4" s="8"/>
      <c r="C4" s="8"/>
      <c r="D4" s="8"/>
      <c r="E4" s="8"/>
      <c r="F4" s="8"/>
      <c r="G4" s="8"/>
      <c r="H4" s="8"/>
      <c r="I4" s="8"/>
      <c r="J4" s="8"/>
      <c r="K4" s="8"/>
      <c r="L4" s="8"/>
      <c r="M4" s="8"/>
      <c r="N4" s="8"/>
      <c r="O4" s="8"/>
      <c r="P4" s="8"/>
      <c r="Q4" s="8"/>
      <c r="R4" s="8"/>
      <c r="S4" s="8"/>
      <c r="T4" s="9"/>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ht="33.75" customHeight="1" x14ac:dyDescent="0.25">
      <c r="A5" s="10"/>
      <c r="B5" s="287" t="s">
        <v>45</v>
      </c>
      <c r="C5" s="288"/>
      <c r="D5" s="288"/>
      <c r="E5" s="288"/>
      <c r="F5" s="288"/>
      <c r="G5" s="288"/>
      <c r="H5" s="288"/>
      <c r="I5" s="288"/>
      <c r="J5" s="288"/>
      <c r="K5" s="288"/>
      <c r="L5" s="288"/>
      <c r="M5" s="288"/>
      <c r="N5" s="288"/>
      <c r="O5" s="288"/>
      <c r="P5" s="288"/>
      <c r="Q5" s="288"/>
      <c r="R5" s="288"/>
      <c r="S5" s="289"/>
      <c r="T5" s="1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ht="33.75" customHeight="1" x14ac:dyDescent="0.25">
      <c r="A6" s="10"/>
      <c r="B6" s="274"/>
      <c r="C6" s="275"/>
      <c r="D6" s="275"/>
      <c r="E6" s="275"/>
      <c r="F6" s="275"/>
      <c r="G6" s="275"/>
      <c r="H6" s="275"/>
      <c r="I6" s="275"/>
      <c r="J6" s="275"/>
      <c r="K6" s="275"/>
      <c r="L6" s="275"/>
      <c r="M6" s="275"/>
      <c r="N6" s="275"/>
      <c r="O6" s="275"/>
      <c r="P6" s="275"/>
      <c r="Q6" s="275"/>
      <c r="R6" s="275"/>
      <c r="S6" s="276"/>
      <c r="T6" s="1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row>
    <row r="7" spans="1:67" ht="33.75" customHeight="1" x14ac:dyDescent="0.25">
      <c r="A7" s="10"/>
      <c r="B7" s="277"/>
      <c r="C7" s="278"/>
      <c r="D7" s="278"/>
      <c r="E7" s="278"/>
      <c r="F7" s="278"/>
      <c r="G7" s="278"/>
      <c r="H7" s="278"/>
      <c r="I7" s="278"/>
      <c r="J7" s="278"/>
      <c r="K7" s="278"/>
      <c r="L7" s="278"/>
      <c r="M7" s="278"/>
      <c r="N7" s="278"/>
      <c r="O7" s="278"/>
      <c r="P7" s="278"/>
      <c r="Q7" s="278"/>
      <c r="R7" s="278"/>
      <c r="S7" s="279"/>
      <c r="T7" s="1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row>
    <row r="8" spans="1:67" ht="33.75" customHeight="1" x14ac:dyDescent="0.25">
      <c r="A8" s="10"/>
      <c r="B8" s="277"/>
      <c r="C8" s="278"/>
      <c r="D8" s="278"/>
      <c r="E8" s="278"/>
      <c r="F8" s="278"/>
      <c r="G8" s="278"/>
      <c r="H8" s="278"/>
      <c r="I8" s="278"/>
      <c r="J8" s="278"/>
      <c r="K8" s="278"/>
      <c r="L8" s="278"/>
      <c r="M8" s="278"/>
      <c r="N8" s="278"/>
      <c r="O8" s="278"/>
      <c r="P8" s="278"/>
      <c r="Q8" s="278"/>
      <c r="R8" s="278"/>
      <c r="S8" s="279"/>
      <c r="T8" s="1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ht="33.75" customHeight="1" x14ac:dyDescent="0.25">
      <c r="A9" s="10"/>
      <c r="B9" s="277"/>
      <c r="C9" s="278"/>
      <c r="D9" s="278"/>
      <c r="E9" s="278"/>
      <c r="F9" s="278"/>
      <c r="G9" s="278"/>
      <c r="H9" s="278"/>
      <c r="I9" s="278"/>
      <c r="J9" s="278"/>
      <c r="K9" s="278"/>
      <c r="L9" s="278"/>
      <c r="M9" s="278"/>
      <c r="N9" s="278"/>
      <c r="O9" s="278"/>
      <c r="P9" s="278"/>
      <c r="Q9" s="278"/>
      <c r="R9" s="278"/>
      <c r="S9" s="279"/>
      <c r="T9" s="1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ht="33.75" customHeight="1" x14ac:dyDescent="0.25">
      <c r="A10" s="10"/>
      <c r="B10" s="277"/>
      <c r="C10" s="278"/>
      <c r="D10" s="278"/>
      <c r="E10" s="278"/>
      <c r="F10" s="278"/>
      <c r="G10" s="278"/>
      <c r="H10" s="278"/>
      <c r="I10" s="278"/>
      <c r="J10" s="278"/>
      <c r="K10" s="278"/>
      <c r="L10" s="278"/>
      <c r="M10" s="278"/>
      <c r="N10" s="278"/>
      <c r="O10" s="278"/>
      <c r="P10" s="278"/>
      <c r="Q10" s="278"/>
      <c r="R10" s="278"/>
      <c r="S10" s="279"/>
      <c r="T10" s="1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row>
    <row r="11" spans="1:67" ht="33.75" customHeight="1" x14ac:dyDescent="0.25">
      <c r="A11" s="10"/>
      <c r="B11" s="277"/>
      <c r="C11" s="278"/>
      <c r="D11" s="278"/>
      <c r="E11" s="278"/>
      <c r="F11" s="278"/>
      <c r="G11" s="278"/>
      <c r="H11" s="278"/>
      <c r="I11" s="278"/>
      <c r="J11" s="278"/>
      <c r="K11" s="278"/>
      <c r="L11" s="278"/>
      <c r="M11" s="278"/>
      <c r="N11" s="278"/>
      <c r="O11" s="278"/>
      <c r="P11" s="278"/>
      <c r="Q11" s="278"/>
      <c r="R11" s="278"/>
      <c r="S11" s="279"/>
      <c r="T11" s="1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ht="33.75" customHeight="1" x14ac:dyDescent="0.25">
      <c r="A12" s="10"/>
      <c r="B12" s="277"/>
      <c r="C12" s="278"/>
      <c r="D12" s="278"/>
      <c r="E12" s="278"/>
      <c r="F12" s="278"/>
      <c r="G12" s="278"/>
      <c r="H12" s="278"/>
      <c r="I12" s="278"/>
      <c r="J12" s="278"/>
      <c r="K12" s="278"/>
      <c r="L12" s="278"/>
      <c r="M12" s="278"/>
      <c r="N12" s="278"/>
      <c r="O12" s="278"/>
      <c r="P12" s="278"/>
      <c r="Q12" s="278"/>
      <c r="R12" s="278"/>
      <c r="S12" s="279"/>
      <c r="T12" s="1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3.75" customHeight="1" x14ac:dyDescent="0.25">
      <c r="A13" s="10"/>
      <c r="B13" s="277"/>
      <c r="C13" s="278"/>
      <c r="D13" s="278"/>
      <c r="E13" s="278"/>
      <c r="F13" s="278"/>
      <c r="G13" s="278"/>
      <c r="H13" s="278"/>
      <c r="I13" s="278"/>
      <c r="J13" s="278"/>
      <c r="K13" s="278"/>
      <c r="L13" s="278"/>
      <c r="M13" s="278"/>
      <c r="N13" s="278"/>
      <c r="O13" s="278"/>
      <c r="P13" s="278"/>
      <c r="Q13" s="278"/>
      <c r="R13" s="278"/>
      <c r="S13" s="279"/>
      <c r="T13" s="1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spans="1:67" ht="33.75" customHeight="1" x14ac:dyDescent="0.25">
      <c r="A14" s="10"/>
      <c r="B14" s="277"/>
      <c r="C14" s="278"/>
      <c r="D14" s="278"/>
      <c r="E14" s="278"/>
      <c r="F14" s="278"/>
      <c r="G14" s="278"/>
      <c r="H14" s="278"/>
      <c r="I14" s="278"/>
      <c r="J14" s="278"/>
      <c r="K14" s="278"/>
      <c r="L14" s="278"/>
      <c r="M14" s="278"/>
      <c r="N14" s="278"/>
      <c r="O14" s="278"/>
      <c r="P14" s="278"/>
      <c r="Q14" s="278"/>
      <c r="R14" s="278"/>
      <c r="S14" s="279"/>
      <c r="T14" s="1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ht="33.75" customHeight="1" x14ac:dyDescent="0.25">
      <c r="A15" s="10"/>
      <c r="B15" s="277"/>
      <c r="C15" s="278"/>
      <c r="D15" s="278"/>
      <c r="E15" s="278"/>
      <c r="F15" s="278"/>
      <c r="G15" s="278"/>
      <c r="H15" s="278"/>
      <c r="I15" s="278"/>
      <c r="J15" s="278"/>
      <c r="K15" s="278"/>
      <c r="L15" s="278"/>
      <c r="M15" s="278"/>
      <c r="N15" s="278"/>
      <c r="O15" s="278"/>
      <c r="P15" s="278"/>
      <c r="Q15" s="278"/>
      <c r="R15" s="278"/>
      <c r="S15" s="279"/>
      <c r="T15" s="1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ht="33.75" customHeight="1" x14ac:dyDescent="0.25">
      <c r="A16" s="10"/>
      <c r="B16" s="277"/>
      <c r="C16" s="278"/>
      <c r="D16" s="278"/>
      <c r="E16" s="278"/>
      <c r="F16" s="278"/>
      <c r="G16" s="278"/>
      <c r="H16" s="278"/>
      <c r="I16" s="278"/>
      <c r="J16" s="278"/>
      <c r="K16" s="278"/>
      <c r="L16" s="278"/>
      <c r="M16" s="278"/>
      <c r="N16" s="278"/>
      <c r="O16" s="278"/>
      <c r="P16" s="278"/>
      <c r="Q16" s="278"/>
      <c r="R16" s="278"/>
      <c r="S16" s="279"/>
      <c r="T16" s="1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67" ht="33.75" customHeight="1" x14ac:dyDescent="0.25">
      <c r="A17" s="10"/>
      <c r="B17" s="277"/>
      <c r="C17" s="278"/>
      <c r="D17" s="278"/>
      <c r="E17" s="278"/>
      <c r="F17" s="278"/>
      <c r="G17" s="278"/>
      <c r="H17" s="278"/>
      <c r="I17" s="278"/>
      <c r="J17" s="278"/>
      <c r="K17" s="278"/>
      <c r="L17" s="278"/>
      <c r="M17" s="278"/>
      <c r="N17" s="278"/>
      <c r="O17" s="278"/>
      <c r="P17" s="278"/>
      <c r="Q17" s="278"/>
      <c r="R17" s="278"/>
      <c r="S17" s="279"/>
      <c r="T17" s="1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ht="33.75" customHeight="1" x14ac:dyDescent="0.25">
      <c r="A18" s="10"/>
      <c r="B18" s="277"/>
      <c r="C18" s="278"/>
      <c r="D18" s="278"/>
      <c r="E18" s="278"/>
      <c r="F18" s="278"/>
      <c r="G18" s="278"/>
      <c r="H18" s="278"/>
      <c r="I18" s="278"/>
      <c r="J18" s="278"/>
      <c r="K18" s="278"/>
      <c r="L18" s="278"/>
      <c r="M18" s="278"/>
      <c r="N18" s="278"/>
      <c r="O18" s="278"/>
      <c r="P18" s="278"/>
      <c r="Q18" s="278"/>
      <c r="R18" s="278"/>
      <c r="S18" s="279"/>
      <c r="T18" s="1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row>
    <row r="19" spans="1:67" ht="33.75" customHeight="1" x14ac:dyDescent="0.25">
      <c r="A19" s="10"/>
      <c r="B19" s="277"/>
      <c r="C19" s="278"/>
      <c r="D19" s="278"/>
      <c r="E19" s="278"/>
      <c r="F19" s="278"/>
      <c r="G19" s="278"/>
      <c r="H19" s="278"/>
      <c r="I19" s="278"/>
      <c r="J19" s="278"/>
      <c r="K19" s="278"/>
      <c r="L19" s="278"/>
      <c r="M19" s="278"/>
      <c r="N19" s="278"/>
      <c r="O19" s="278"/>
      <c r="P19" s="278"/>
      <c r="Q19" s="278"/>
      <c r="R19" s="278"/>
      <c r="S19" s="279"/>
      <c r="T19" s="1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0" spans="1:67" ht="33.75" customHeight="1" x14ac:dyDescent="0.25">
      <c r="A20" s="10"/>
      <c r="B20" s="277"/>
      <c r="C20" s="278"/>
      <c r="D20" s="278"/>
      <c r="E20" s="278"/>
      <c r="F20" s="278"/>
      <c r="G20" s="278"/>
      <c r="H20" s="278"/>
      <c r="I20" s="278"/>
      <c r="J20" s="278"/>
      <c r="K20" s="278"/>
      <c r="L20" s="278"/>
      <c r="M20" s="278"/>
      <c r="N20" s="278"/>
      <c r="O20" s="278"/>
      <c r="P20" s="278"/>
      <c r="Q20" s="278"/>
      <c r="R20" s="278"/>
      <c r="S20" s="279"/>
      <c r="T20" s="1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spans="1:67" ht="33.75" customHeight="1" x14ac:dyDescent="0.25">
      <c r="A21" s="10"/>
      <c r="B21" s="277"/>
      <c r="C21" s="278"/>
      <c r="D21" s="278"/>
      <c r="E21" s="278"/>
      <c r="F21" s="278"/>
      <c r="G21" s="278"/>
      <c r="H21" s="278"/>
      <c r="I21" s="278"/>
      <c r="J21" s="278"/>
      <c r="K21" s="278"/>
      <c r="L21" s="278"/>
      <c r="M21" s="278"/>
      <c r="N21" s="278"/>
      <c r="O21" s="278"/>
      <c r="P21" s="278"/>
      <c r="Q21" s="278"/>
      <c r="R21" s="278"/>
      <c r="S21" s="279"/>
      <c r="T21" s="1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spans="1:67" ht="33.75" customHeight="1" x14ac:dyDescent="0.25">
      <c r="A22" s="10"/>
      <c r="B22" s="277"/>
      <c r="C22" s="278"/>
      <c r="D22" s="278"/>
      <c r="E22" s="278"/>
      <c r="F22" s="278"/>
      <c r="G22" s="278"/>
      <c r="H22" s="278"/>
      <c r="I22" s="278"/>
      <c r="J22" s="278"/>
      <c r="K22" s="278"/>
      <c r="L22" s="278"/>
      <c r="M22" s="278"/>
      <c r="N22" s="278"/>
      <c r="O22" s="278"/>
      <c r="P22" s="278"/>
      <c r="Q22" s="278"/>
      <c r="R22" s="278"/>
      <c r="S22" s="279"/>
      <c r="T22" s="1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67" ht="33.75" customHeight="1" x14ac:dyDescent="0.25">
      <c r="A23" s="10"/>
      <c r="B23" s="277"/>
      <c r="C23" s="278"/>
      <c r="D23" s="278"/>
      <c r="E23" s="278"/>
      <c r="F23" s="278"/>
      <c r="G23" s="278"/>
      <c r="H23" s="278"/>
      <c r="I23" s="278"/>
      <c r="J23" s="278"/>
      <c r="K23" s="278"/>
      <c r="L23" s="278"/>
      <c r="M23" s="278"/>
      <c r="N23" s="278"/>
      <c r="O23" s="278"/>
      <c r="P23" s="278"/>
      <c r="Q23" s="278"/>
      <c r="R23" s="278"/>
      <c r="S23" s="279"/>
      <c r="T23" s="1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spans="1:67" ht="33.75" customHeight="1" x14ac:dyDescent="0.25">
      <c r="A24" s="10"/>
      <c r="B24" s="277"/>
      <c r="C24" s="278"/>
      <c r="D24" s="278"/>
      <c r="E24" s="278"/>
      <c r="F24" s="278"/>
      <c r="G24" s="278"/>
      <c r="H24" s="278"/>
      <c r="I24" s="278"/>
      <c r="J24" s="278"/>
      <c r="K24" s="278"/>
      <c r="L24" s="278"/>
      <c r="M24" s="278"/>
      <c r="N24" s="278"/>
      <c r="O24" s="278"/>
      <c r="P24" s="278"/>
      <c r="Q24" s="278"/>
      <c r="R24" s="278"/>
      <c r="S24" s="279"/>
      <c r="T24" s="1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spans="1:67" ht="33.75" customHeight="1" x14ac:dyDescent="0.25">
      <c r="A25" s="10"/>
      <c r="B25" s="277"/>
      <c r="C25" s="278"/>
      <c r="D25" s="278"/>
      <c r="E25" s="278"/>
      <c r="F25" s="278"/>
      <c r="G25" s="278"/>
      <c r="H25" s="278"/>
      <c r="I25" s="278"/>
      <c r="J25" s="278"/>
      <c r="K25" s="278"/>
      <c r="L25" s="278"/>
      <c r="M25" s="278"/>
      <c r="N25" s="278"/>
      <c r="O25" s="278"/>
      <c r="P25" s="278"/>
      <c r="Q25" s="278"/>
      <c r="R25" s="278"/>
      <c r="S25" s="279"/>
      <c r="T25" s="1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ht="33.75" customHeight="1" x14ac:dyDescent="0.25">
      <c r="A26" s="10"/>
      <c r="B26" s="277"/>
      <c r="C26" s="278"/>
      <c r="D26" s="278"/>
      <c r="E26" s="278"/>
      <c r="F26" s="278"/>
      <c r="G26" s="278"/>
      <c r="H26" s="278"/>
      <c r="I26" s="278"/>
      <c r="J26" s="278"/>
      <c r="K26" s="278"/>
      <c r="L26" s="278"/>
      <c r="M26" s="278"/>
      <c r="N26" s="278"/>
      <c r="O26" s="278"/>
      <c r="P26" s="278"/>
      <c r="Q26" s="278"/>
      <c r="R26" s="278"/>
      <c r="S26" s="279"/>
      <c r="T26" s="1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spans="1:67" ht="33.75" customHeight="1" x14ac:dyDescent="0.25">
      <c r="A27" s="10"/>
      <c r="B27" s="277"/>
      <c r="C27" s="278"/>
      <c r="D27" s="278"/>
      <c r="E27" s="278"/>
      <c r="F27" s="278"/>
      <c r="G27" s="278"/>
      <c r="H27" s="278"/>
      <c r="I27" s="278"/>
      <c r="J27" s="278"/>
      <c r="K27" s="278"/>
      <c r="L27" s="278"/>
      <c r="M27" s="278"/>
      <c r="N27" s="278"/>
      <c r="O27" s="278"/>
      <c r="P27" s="278"/>
      <c r="Q27" s="278"/>
      <c r="R27" s="278"/>
      <c r="S27" s="279"/>
      <c r="T27" s="1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spans="1:67" ht="33.75" customHeight="1" x14ac:dyDescent="0.25">
      <c r="A28" s="10"/>
      <c r="B28" s="277"/>
      <c r="C28" s="278"/>
      <c r="D28" s="278"/>
      <c r="E28" s="278"/>
      <c r="F28" s="278"/>
      <c r="G28" s="278"/>
      <c r="H28" s="278"/>
      <c r="I28" s="278"/>
      <c r="J28" s="278"/>
      <c r="K28" s="278"/>
      <c r="L28" s="278"/>
      <c r="M28" s="278"/>
      <c r="N28" s="278"/>
      <c r="O28" s="278"/>
      <c r="P28" s="278"/>
      <c r="Q28" s="278"/>
      <c r="R28" s="278"/>
      <c r="S28" s="279"/>
      <c r="T28" s="1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spans="1:67" ht="33.75" customHeight="1" x14ac:dyDescent="0.25">
      <c r="A29" s="10"/>
      <c r="B29" s="277"/>
      <c r="C29" s="278"/>
      <c r="D29" s="278"/>
      <c r="E29" s="278"/>
      <c r="F29" s="278"/>
      <c r="G29" s="278"/>
      <c r="H29" s="278"/>
      <c r="I29" s="278"/>
      <c r="J29" s="278"/>
      <c r="K29" s="278"/>
      <c r="L29" s="278"/>
      <c r="M29" s="278"/>
      <c r="N29" s="278"/>
      <c r="O29" s="278"/>
      <c r="P29" s="278"/>
      <c r="Q29" s="278"/>
      <c r="R29" s="278"/>
      <c r="S29" s="279"/>
      <c r="T29" s="1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spans="1:67" ht="33.75" customHeight="1" x14ac:dyDescent="0.25">
      <c r="A30" s="10"/>
      <c r="B30" s="277"/>
      <c r="C30" s="278"/>
      <c r="D30" s="278"/>
      <c r="E30" s="278"/>
      <c r="F30" s="278"/>
      <c r="G30" s="278"/>
      <c r="H30" s="278"/>
      <c r="I30" s="278"/>
      <c r="J30" s="278"/>
      <c r="K30" s="278"/>
      <c r="L30" s="278"/>
      <c r="M30" s="278"/>
      <c r="N30" s="278"/>
      <c r="O30" s="278"/>
      <c r="P30" s="278"/>
      <c r="Q30" s="278"/>
      <c r="R30" s="278"/>
      <c r="S30" s="279"/>
      <c r="T30" s="1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67" ht="33.75" customHeight="1" x14ac:dyDescent="0.25">
      <c r="A31" s="10"/>
      <c r="B31" s="277"/>
      <c r="C31" s="278"/>
      <c r="D31" s="278"/>
      <c r="E31" s="278"/>
      <c r="F31" s="278"/>
      <c r="G31" s="278"/>
      <c r="H31" s="278"/>
      <c r="I31" s="278"/>
      <c r="J31" s="278"/>
      <c r="K31" s="278"/>
      <c r="L31" s="278"/>
      <c r="M31" s="278"/>
      <c r="N31" s="278"/>
      <c r="O31" s="278"/>
      <c r="P31" s="278"/>
      <c r="Q31" s="278"/>
      <c r="R31" s="278"/>
      <c r="S31" s="279"/>
      <c r="T31" s="1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67" ht="33.75" customHeight="1" x14ac:dyDescent="0.25">
      <c r="A32" s="10"/>
      <c r="B32" s="277"/>
      <c r="C32" s="278"/>
      <c r="D32" s="278"/>
      <c r="E32" s="278"/>
      <c r="F32" s="278"/>
      <c r="G32" s="278"/>
      <c r="H32" s="278"/>
      <c r="I32" s="278"/>
      <c r="J32" s="278"/>
      <c r="K32" s="278"/>
      <c r="L32" s="278"/>
      <c r="M32" s="278"/>
      <c r="N32" s="278"/>
      <c r="O32" s="278"/>
      <c r="P32" s="278"/>
      <c r="Q32" s="278"/>
      <c r="R32" s="278"/>
      <c r="S32" s="279"/>
      <c r="T32" s="1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spans="1:67" ht="33.75" customHeight="1" x14ac:dyDescent="0.25">
      <c r="A33" s="10"/>
      <c r="B33" s="277"/>
      <c r="C33" s="278"/>
      <c r="D33" s="278"/>
      <c r="E33" s="278"/>
      <c r="F33" s="278"/>
      <c r="G33" s="278"/>
      <c r="H33" s="278"/>
      <c r="I33" s="278"/>
      <c r="J33" s="278"/>
      <c r="K33" s="278"/>
      <c r="L33" s="278"/>
      <c r="M33" s="278"/>
      <c r="N33" s="278"/>
      <c r="O33" s="278"/>
      <c r="P33" s="278"/>
      <c r="Q33" s="278"/>
      <c r="R33" s="278"/>
      <c r="S33" s="279"/>
      <c r="T33" s="1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spans="1:67" ht="33.75" customHeight="1" x14ac:dyDescent="0.25">
      <c r="A34" s="10"/>
      <c r="B34" s="277"/>
      <c r="C34" s="278"/>
      <c r="D34" s="278"/>
      <c r="E34" s="278"/>
      <c r="F34" s="278"/>
      <c r="G34" s="278"/>
      <c r="H34" s="278"/>
      <c r="I34" s="278"/>
      <c r="J34" s="278"/>
      <c r="K34" s="278"/>
      <c r="L34" s="278"/>
      <c r="M34" s="278"/>
      <c r="N34" s="278"/>
      <c r="O34" s="278"/>
      <c r="P34" s="278"/>
      <c r="Q34" s="278"/>
      <c r="R34" s="278"/>
      <c r="S34" s="279"/>
      <c r="T34" s="1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spans="1:67" ht="33.75" customHeight="1" x14ac:dyDescent="0.25">
      <c r="A35" s="10"/>
      <c r="B35" s="277"/>
      <c r="C35" s="278"/>
      <c r="D35" s="278"/>
      <c r="E35" s="278"/>
      <c r="F35" s="278"/>
      <c r="G35" s="278"/>
      <c r="H35" s="278"/>
      <c r="I35" s="278"/>
      <c r="J35" s="278"/>
      <c r="K35" s="278"/>
      <c r="L35" s="278"/>
      <c r="M35" s="278"/>
      <c r="N35" s="278"/>
      <c r="O35" s="278"/>
      <c r="P35" s="278"/>
      <c r="Q35" s="278"/>
      <c r="R35" s="278"/>
      <c r="S35" s="279"/>
      <c r="T35" s="1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spans="1:67" ht="33.75" customHeight="1" x14ac:dyDescent="0.25">
      <c r="A36" s="10"/>
      <c r="B36" s="277"/>
      <c r="C36" s="278"/>
      <c r="D36" s="278"/>
      <c r="E36" s="278"/>
      <c r="F36" s="278"/>
      <c r="G36" s="278"/>
      <c r="H36" s="278"/>
      <c r="I36" s="278"/>
      <c r="J36" s="278"/>
      <c r="K36" s="278"/>
      <c r="L36" s="278"/>
      <c r="M36" s="278"/>
      <c r="N36" s="278"/>
      <c r="O36" s="278"/>
      <c r="P36" s="278"/>
      <c r="Q36" s="278"/>
      <c r="R36" s="278"/>
      <c r="S36" s="279"/>
      <c r="T36" s="1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spans="1:67" ht="33.75" customHeight="1" x14ac:dyDescent="0.25">
      <c r="A37" s="10"/>
      <c r="B37" s="277"/>
      <c r="C37" s="278"/>
      <c r="D37" s="278"/>
      <c r="E37" s="278"/>
      <c r="F37" s="278"/>
      <c r="G37" s="278"/>
      <c r="H37" s="278"/>
      <c r="I37" s="278"/>
      <c r="J37" s="278"/>
      <c r="K37" s="278"/>
      <c r="L37" s="278"/>
      <c r="M37" s="278"/>
      <c r="N37" s="278"/>
      <c r="O37" s="278"/>
      <c r="P37" s="278"/>
      <c r="Q37" s="278"/>
      <c r="R37" s="278"/>
      <c r="S37" s="279"/>
      <c r="T37" s="1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spans="1:67" ht="33.75" customHeight="1" x14ac:dyDescent="0.25">
      <c r="A38" s="10"/>
      <c r="B38" s="277"/>
      <c r="C38" s="278"/>
      <c r="D38" s="278"/>
      <c r="E38" s="278"/>
      <c r="F38" s="278"/>
      <c r="G38" s="278"/>
      <c r="H38" s="278"/>
      <c r="I38" s="278"/>
      <c r="J38" s="278"/>
      <c r="K38" s="278"/>
      <c r="L38" s="278"/>
      <c r="M38" s="278"/>
      <c r="N38" s="278"/>
      <c r="O38" s="278"/>
      <c r="P38" s="278"/>
      <c r="Q38" s="278"/>
      <c r="R38" s="278"/>
      <c r="S38" s="279"/>
      <c r="T38" s="1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spans="1:67" ht="33.75" customHeight="1" x14ac:dyDescent="0.25">
      <c r="A39" s="10"/>
      <c r="B39" s="277"/>
      <c r="C39" s="278"/>
      <c r="D39" s="278"/>
      <c r="E39" s="278"/>
      <c r="F39" s="278"/>
      <c r="G39" s="278"/>
      <c r="H39" s="278"/>
      <c r="I39" s="278"/>
      <c r="J39" s="278"/>
      <c r="K39" s="278"/>
      <c r="L39" s="278"/>
      <c r="M39" s="278"/>
      <c r="N39" s="278"/>
      <c r="O39" s="278"/>
      <c r="P39" s="278"/>
      <c r="Q39" s="278"/>
      <c r="R39" s="278"/>
      <c r="S39" s="279"/>
      <c r="T39" s="1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spans="1:67" ht="33.75" customHeight="1" x14ac:dyDescent="0.25">
      <c r="A40" s="10"/>
      <c r="B40" s="280"/>
      <c r="C40" s="281"/>
      <c r="D40" s="281"/>
      <c r="E40" s="281"/>
      <c r="F40" s="281"/>
      <c r="G40" s="281"/>
      <c r="H40" s="281"/>
      <c r="I40" s="281"/>
      <c r="J40" s="281"/>
      <c r="K40" s="281"/>
      <c r="L40" s="281"/>
      <c r="M40" s="281"/>
      <c r="N40" s="281"/>
      <c r="O40" s="281"/>
      <c r="P40" s="281"/>
      <c r="Q40" s="281"/>
      <c r="R40" s="281"/>
      <c r="S40" s="282"/>
      <c r="T40" s="1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ht="33.75" customHeight="1" x14ac:dyDescent="0.25">
      <c r="A41" s="10"/>
      <c r="B41" s="12"/>
      <c r="C41" s="12"/>
      <c r="D41" s="12"/>
      <c r="E41" s="12"/>
      <c r="F41" s="12"/>
      <c r="G41" s="12"/>
      <c r="H41" s="12"/>
      <c r="I41" s="12"/>
      <c r="J41" s="12"/>
      <c r="K41" s="12"/>
      <c r="L41" s="12"/>
      <c r="M41" s="12"/>
      <c r="N41" s="12"/>
      <c r="O41" s="12"/>
      <c r="P41" s="12"/>
      <c r="Q41" s="12"/>
      <c r="R41" s="12"/>
      <c r="S41" s="12"/>
      <c r="T41" s="1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spans="1:67" ht="29.25" customHeight="1" x14ac:dyDescent="0.25">
      <c r="A42" s="13"/>
      <c r="B42" s="266" t="s">
        <v>46</v>
      </c>
      <c r="C42" s="267"/>
      <c r="D42" s="267"/>
      <c r="E42" s="267"/>
      <c r="F42" s="267"/>
      <c r="G42" s="267"/>
      <c r="H42" s="267"/>
      <c r="I42" s="267"/>
      <c r="J42" s="267"/>
      <c r="K42" s="268"/>
      <c r="L42" s="12"/>
      <c r="M42" s="269" t="s">
        <v>47</v>
      </c>
      <c r="N42" s="269"/>
      <c r="O42" s="269"/>
      <c r="P42" s="269"/>
      <c r="Q42" s="269"/>
      <c r="R42" s="269"/>
      <c r="S42" s="269"/>
      <c r="T42" s="1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spans="1:67" ht="32.25" customHeight="1" x14ac:dyDescent="0.25">
      <c r="A43" s="10"/>
      <c r="B43" s="270" t="s">
        <v>12</v>
      </c>
      <c r="C43" s="14" t="s">
        <v>29</v>
      </c>
      <c r="D43" s="271" t="s">
        <v>48</v>
      </c>
      <c r="E43" s="271"/>
      <c r="F43" s="15">
        <v>5</v>
      </c>
      <c r="G43" s="5">
        <v>5</v>
      </c>
      <c r="H43" s="16">
        <v>10</v>
      </c>
      <c r="I43" s="5">
        <v>15</v>
      </c>
      <c r="J43" s="16">
        <v>20</v>
      </c>
      <c r="K43" s="5">
        <v>25</v>
      </c>
      <c r="L43" s="12"/>
      <c r="M43" s="272" t="s">
        <v>49</v>
      </c>
      <c r="N43" s="272"/>
      <c r="O43" s="272"/>
      <c r="P43" s="272"/>
      <c r="Q43" s="272"/>
      <c r="R43" s="272"/>
      <c r="S43" s="272"/>
      <c r="T43" s="1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row r="44" spans="1:67" ht="32.25" customHeight="1" x14ac:dyDescent="0.25">
      <c r="A44" s="10"/>
      <c r="B44" s="270"/>
      <c r="C44" s="14" t="s">
        <v>26</v>
      </c>
      <c r="D44" s="271" t="s">
        <v>50</v>
      </c>
      <c r="E44" s="271"/>
      <c r="F44" s="15">
        <v>4</v>
      </c>
      <c r="G44" s="4">
        <v>4</v>
      </c>
      <c r="H44" s="16">
        <v>8</v>
      </c>
      <c r="I44" s="4">
        <v>12</v>
      </c>
      <c r="J44" s="16">
        <v>16</v>
      </c>
      <c r="K44" s="4">
        <v>20</v>
      </c>
      <c r="L44" s="12"/>
      <c r="M44" s="17" t="s">
        <v>20</v>
      </c>
      <c r="N44" s="273" t="s">
        <v>51</v>
      </c>
      <c r="O44" s="273"/>
      <c r="P44" s="273"/>
      <c r="Q44" s="273"/>
      <c r="R44" s="273"/>
      <c r="S44" s="273"/>
      <c r="T44" s="1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row>
    <row r="45" spans="1:67" ht="32.25" customHeight="1" x14ac:dyDescent="0.25">
      <c r="A45" s="10"/>
      <c r="B45" s="270"/>
      <c r="C45" s="18" t="s">
        <v>23</v>
      </c>
      <c r="D45" s="271" t="s">
        <v>52</v>
      </c>
      <c r="E45" s="271"/>
      <c r="F45" s="15">
        <v>3</v>
      </c>
      <c r="G45" s="4">
        <v>3</v>
      </c>
      <c r="H45" s="5">
        <v>6</v>
      </c>
      <c r="I45" s="4">
        <v>9</v>
      </c>
      <c r="J45" s="5">
        <v>12</v>
      </c>
      <c r="K45" s="4">
        <v>15</v>
      </c>
      <c r="L45" s="12"/>
      <c r="M45" s="17" t="s">
        <v>53</v>
      </c>
      <c r="N45" s="273" t="s">
        <v>54</v>
      </c>
      <c r="O45" s="273"/>
      <c r="P45" s="273"/>
      <c r="Q45" s="273"/>
      <c r="R45" s="273"/>
      <c r="S45" s="273"/>
      <c r="T45" s="1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row>
    <row r="46" spans="1:67" ht="32.25" customHeight="1" x14ac:dyDescent="0.25">
      <c r="A46" s="10"/>
      <c r="B46" s="270"/>
      <c r="C46" s="18" t="s">
        <v>24</v>
      </c>
      <c r="D46" s="271" t="s">
        <v>55</v>
      </c>
      <c r="E46" s="271"/>
      <c r="F46" s="15">
        <v>2</v>
      </c>
      <c r="G46" s="4">
        <v>2</v>
      </c>
      <c r="H46" s="4">
        <v>4</v>
      </c>
      <c r="I46" s="4">
        <v>6</v>
      </c>
      <c r="J46" s="4">
        <v>8</v>
      </c>
      <c r="K46" s="4">
        <v>10</v>
      </c>
      <c r="L46" s="12"/>
      <c r="M46" s="17" t="s">
        <v>22</v>
      </c>
      <c r="N46" s="273" t="s">
        <v>56</v>
      </c>
      <c r="O46" s="273"/>
      <c r="P46" s="273"/>
      <c r="Q46" s="273"/>
      <c r="R46" s="273"/>
      <c r="S46" s="273"/>
      <c r="T46" s="1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row>
    <row r="47" spans="1:67" ht="32.25" customHeight="1" x14ac:dyDescent="0.25">
      <c r="A47" s="10"/>
      <c r="B47" s="270"/>
      <c r="C47" s="14" t="s">
        <v>19</v>
      </c>
      <c r="D47" s="271" t="s">
        <v>57</v>
      </c>
      <c r="E47" s="271"/>
      <c r="F47" s="15">
        <v>1</v>
      </c>
      <c r="G47" s="4">
        <v>1</v>
      </c>
      <c r="H47" s="4">
        <v>2</v>
      </c>
      <c r="I47" s="4">
        <v>3</v>
      </c>
      <c r="J47" s="4">
        <v>4</v>
      </c>
      <c r="K47" s="4">
        <v>5</v>
      </c>
      <c r="L47" s="12"/>
      <c r="M47" s="17" t="s">
        <v>58</v>
      </c>
      <c r="N47" s="273" t="s">
        <v>59</v>
      </c>
      <c r="O47" s="273"/>
      <c r="P47" s="273"/>
      <c r="Q47" s="273"/>
      <c r="R47" s="273"/>
      <c r="S47" s="273"/>
      <c r="T47" s="1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row>
    <row r="48" spans="1:67" ht="32.25" customHeight="1" x14ac:dyDescent="0.25">
      <c r="A48" s="10"/>
      <c r="B48" s="19"/>
      <c r="C48" s="19"/>
      <c r="D48" s="20"/>
      <c r="E48" s="20"/>
      <c r="F48" s="21"/>
      <c r="G48" s="22">
        <v>1</v>
      </c>
      <c r="H48" s="22">
        <v>2</v>
      </c>
      <c r="I48" s="22">
        <v>3</v>
      </c>
      <c r="J48" s="22">
        <v>4</v>
      </c>
      <c r="K48" s="22">
        <v>5</v>
      </c>
      <c r="L48" s="12"/>
      <c r="M48" s="12"/>
      <c r="N48" s="12"/>
      <c r="O48" s="12"/>
      <c r="P48" s="12"/>
      <c r="Q48" s="12"/>
      <c r="R48" s="12"/>
      <c r="S48" s="12"/>
      <c r="T48" s="1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row>
    <row r="49" spans="1:73" ht="32.25" customHeight="1" x14ac:dyDescent="0.25">
      <c r="A49" s="10"/>
      <c r="B49" s="19"/>
      <c r="C49" s="19"/>
      <c r="D49" s="20"/>
      <c r="E49" s="20"/>
      <c r="F49" s="21"/>
      <c r="G49" s="23" t="s">
        <v>30</v>
      </c>
      <c r="H49" s="23" t="s">
        <v>25</v>
      </c>
      <c r="I49" s="23" t="s">
        <v>18</v>
      </c>
      <c r="J49" s="23" t="s">
        <v>21</v>
      </c>
      <c r="K49" s="23" t="s">
        <v>27</v>
      </c>
      <c r="L49" s="12"/>
      <c r="M49" s="12"/>
      <c r="N49" s="12"/>
      <c r="O49" s="12"/>
      <c r="P49" s="12"/>
      <c r="Q49" s="12"/>
      <c r="R49" s="12"/>
      <c r="S49" s="12"/>
      <c r="T49" s="1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row r="50" spans="1:73" ht="42" customHeight="1" x14ac:dyDescent="0.25">
      <c r="A50" s="10"/>
      <c r="B50" s="19"/>
      <c r="C50" s="19"/>
      <c r="D50" s="24"/>
      <c r="E50" s="24"/>
      <c r="F50" s="24"/>
      <c r="G50" s="25" t="s">
        <v>60</v>
      </c>
      <c r="H50" s="25" t="s">
        <v>61</v>
      </c>
      <c r="I50" s="25" t="s">
        <v>62</v>
      </c>
      <c r="J50" s="25" t="s">
        <v>63</v>
      </c>
      <c r="K50" s="25" t="s">
        <v>64</v>
      </c>
      <c r="L50" s="12"/>
      <c r="M50" s="12"/>
      <c r="N50" s="12"/>
      <c r="O50" s="12"/>
      <c r="P50" s="12"/>
      <c r="Q50" s="12"/>
      <c r="R50" s="12"/>
      <c r="S50" s="12"/>
      <c r="T50" s="1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row>
    <row r="51" spans="1:73" ht="32.25" customHeight="1" x14ac:dyDescent="0.25">
      <c r="A51" s="10"/>
      <c r="B51" s="19"/>
      <c r="C51" s="19"/>
      <c r="D51" s="24"/>
      <c r="E51" s="24"/>
      <c r="F51" s="24"/>
      <c r="G51" s="270" t="s">
        <v>65</v>
      </c>
      <c r="H51" s="270"/>
      <c r="I51" s="270"/>
      <c r="J51" s="270"/>
      <c r="K51" s="270"/>
      <c r="L51" s="12"/>
      <c r="M51" s="12"/>
      <c r="N51" s="12"/>
      <c r="O51" s="12"/>
      <c r="P51" s="12"/>
      <c r="Q51" s="12"/>
      <c r="R51" s="12"/>
      <c r="S51" s="12"/>
      <c r="T51" s="1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row>
    <row r="52" spans="1:73" ht="18.75" customHeight="1" x14ac:dyDescent="0.25">
      <c r="A52" s="10"/>
      <c r="B52" s="26"/>
      <c r="C52" s="26"/>
      <c r="D52" s="27"/>
      <c r="E52" s="12"/>
      <c r="F52" s="28"/>
      <c r="G52" s="12"/>
      <c r="H52" s="12"/>
      <c r="I52" s="12"/>
      <c r="J52" s="12"/>
      <c r="K52" s="12"/>
      <c r="L52" s="12"/>
      <c r="M52" s="269" t="s">
        <v>66</v>
      </c>
      <c r="N52" s="269"/>
      <c r="O52" s="269"/>
      <c r="P52" s="269"/>
      <c r="Q52" s="269"/>
      <c r="R52" s="269"/>
      <c r="S52" s="269"/>
      <c r="T52" s="1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row>
    <row r="53" spans="1:73" ht="32.25" customHeight="1" x14ac:dyDescent="0.25">
      <c r="A53" s="10"/>
      <c r="B53" s="290" t="s">
        <v>67</v>
      </c>
      <c r="C53" s="290"/>
      <c r="D53" s="290"/>
      <c r="E53" s="290"/>
      <c r="F53" s="290"/>
      <c r="G53" s="290"/>
      <c r="H53" s="290"/>
      <c r="I53" s="290"/>
      <c r="J53" s="290"/>
      <c r="K53" s="290"/>
      <c r="L53" s="12"/>
      <c r="M53" s="45" t="s">
        <v>68</v>
      </c>
      <c r="N53" s="46" t="s">
        <v>69</v>
      </c>
      <c r="O53" s="246" t="s">
        <v>70</v>
      </c>
      <c r="P53" s="247"/>
      <c r="Q53" s="247"/>
      <c r="R53" s="247"/>
      <c r="S53" s="248"/>
      <c r="T53" s="1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row>
    <row r="54" spans="1:73" ht="32.25" customHeight="1" x14ac:dyDescent="0.25">
      <c r="A54" s="10"/>
      <c r="B54" s="291" t="s">
        <v>71</v>
      </c>
      <c r="C54" s="29" t="s">
        <v>72</v>
      </c>
      <c r="D54" s="30" t="s">
        <v>73</v>
      </c>
      <c r="E54" s="31" t="s">
        <v>74</v>
      </c>
      <c r="F54" s="293" t="s">
        <v>75</v>
      </c>
      <c r="G54" s="293"/>
      <c r="H54" s="293"/>
      <c r="I54" s="293"/>
      <c r="J54" s="293"/>
      <c r="K54" s="293"/>
      <c r="L54" s="12"/>
      <c r="M54" s="32" t="s">
        <v>76</v>
      </c>
      <c r="N54" s="33" t="s">
        <v>72</v>
      </c>
      <c r="O54" s="294" t="s">
        <v>77</v>
      </c>
      <c r="P54" s="295"/>
      <c r="Q54" s="295"/>
      <c r="R54" s="295"/>
      <c r="S54" s="296"/>
      <c r="T54" s="1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row>
    <row r="55" spans="1:73" ht="34.5" customHeight="1" x14ac:dyDescent="0.25">
      <c r="A55" s="10"/>
      <c r="B55" s="291"/>
      <c r="C55" s="34" t="s">
        <v>76</v>
      </c>
      <c r="D55" s="35" t="s">
        <v>78</v>
      </c>
      <c r="E55" s="36" t="s">
        <v>79</v>
      </c>
      <c r="F55" s="293" t="s">
        <v>80</v>
      </c>
      <c r="G55" s="293"/>
      <c r="H55" s="293"/>
      <c r="I55" s="293"/>
      <c r="J55" s="293"/>
      <c r="K55" s="293"/>
      <c r="L55" s="12"/>
      <c r="M55" s="32" t="s">
        <v>81</v>
      </c>
      <c r="N55" s="37" t="s">
        <v>76</v>
      </c>
      <c r="O55" s="294" t="s">
        <v>82</v>
      </c>
      <c r="P55" s="295"/>
      <c r="Q55" s="295"/>
      <c r="R55" s="295"/>
      <c r="S55" s="296"/>
      <c r="T55" s="1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row>
    <row r="56" spans="1:73" ht="34.5" customHeight="1" x14ac:dyDescent="0.25">
      <c r="A56" s="10"/>
      <c r="B56" s="291"/>
      <c r="C56" s="38" t="s">
        <v>23</v>
      </c>
      <c r="D56" s="35" t="s">
        <v>83</v>
      </c>
      <c r="E56" s="36" t="s">
        <v>84</v>
      </c>
      <c r="F56" s="293" t="s">
        <v>85</v>
      </c>
      <c r="G56" s="293"/>
      <c r="H56" s="293"/>
      <c r="I56" s="293"/>
      <c r="J56" s="293"/>
      <c r="K56" s="293"/>
      <c r="L56" s="12"/>
      <c r="M56" s="32" t="s">
        <v>86</v>
      </c>
      <c r="N56" s="39" t="s">
        <v>23</v>
      </c>
      <c r="O56" s="294" t="s">
        <v>87</v>
      </c>
      <c r="P56" s="295"/>
      <c r="Q56" s="295"/>
      <c r="R56" s="295"/>
      <c r="S56" s="296"/>
      <c r="T56" s="1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row>
    <row r="57" spans="1:73" ht="34.5" customHeight="1" x14ac:dyDescent="0.25">
      <c r="A57" s="10"/>
      <c r="B57" s="292"/>
      <c r="C57" s="40" t="s">
        <v>86</v>
      </c>
      <c r="D57" s="35" t="s">
        <v>88</v>
      </c>
      <c r="E57" s="36" t="s">
        <v>89</v>
      </c>
      <c r="F57" s="293" t="s">
        <v>90</v>
      </c>
      <c r="G57" s="293"/>
      <c r="H57" s="293"/>
      <c r="I57" s="293"/>
      <c r="J57" s="293"/>
      <c r="K57" s="293"/>
      <c r="L57" s="12"/>
      <c r="M57" s="32" t="s">
        <v>91</v>
      </c>
      <c r="N57" s="41" t="s">
        <v>86</v>
      </c>
      <c r="O57" s="294" t="s">
        <v>92</v>
      </c>
      <c r="P57" s="295"/>
      <c r="Q57" s="295"/>
      <c r="R57" s="295"/>
      <c r="S57" s="296"/>
      <c r="T57" s="1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row>
    <row r="58" spans="1:73" ht="29.25" customHeight="1" x14ac:dyDescent="0.25">
      <c r="A58" s="42"/>
      <c r="B58" s="43"/>
      <c r="C58" s="43"/>
      <c r="D58" s="43"/>
      <c r="E58" s="43"/>
      <c r="F58" s="43"/>
      <c r="G58" s="43"/>
      <c r="H58" s="43"/>
      <c r="I58" s="43"/>
      <c r="J58" s="43"/>
      <c r="K58" s="43"/>
      <c r="L58" s="43"/>
      <c r="M58" s="43"/>
      <c r="N58" s="43"/>
      <c r="O58" s="43" t="s">
        <v>93</v>
      </c>
      <c r="P58" s="43"/>
      <c r="Q58" s="43"/>
      <c r="R58" s="43"/>
      <c r="S58" s="43"/>
      <c r="T58" s="44"/>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row>
    <row r="59" spans="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row>
    <row r="60" spans="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row>
    <row r="61" spans="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row>
    <row r="64" spans="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row>
    <row r="65" spans="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row>
    <row r="66" spans="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row>
    <row r="67" spans="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row>
    <row r="68" spans="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row>
    <row r="69" spans="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row>
    <row r="70" spans="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row>
    <row r="71" spans="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row>
    <row r="72" spans="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row>
    <row r="73" spans="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row>
    <row r="74" spans="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row>
    <row r="75" spans="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row>
    <row r="76" spans="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row>
    <row r="77" spans="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row>
    <row r="78" spans="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row>
    <row r="79" spans="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row>
    <row r="80" spans="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row>
    <row r="81" spans="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row>
    <row r="82" spans="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row>
    <row r="83" spans="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row>
    <row r="84" spans="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row>
    <row r="85" spans="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row>
    <row r="86" spans="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row>
    <row r="87" spans="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row>
    <row r="88" spans="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row>
    <row r="89" spans="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row>
    <row r="90" spans="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row>
    <row r="91" spans="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row>
    <row r="92" spans="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row>
    <row r="93" spans="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row>
    <row r="94" spans="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row>
    <row r="95" spans="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row>
    <row r="96" spans="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row>
    <row r="97" spans="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row>
    <row r="98" spans="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row>
    <row r="99" spans="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row>
    <row r="100" spans="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row>
    <row r="101" spans="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row>
    <row r="102" spans="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row>
    <row r="103" spans="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row>
    <row r="104" spans="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row>
    <row r="105" spans="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row>
    <row r="106" spans="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row>
    <row r="107" spans="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row>
    <row r="108" spans="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row>
    <row r="109" spans="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row>
    <row r="110" spans="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row>
    <row r="111" spans="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row>
    <row r="112" spans="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row>
    <row r="113" spans="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row>
    <row r="114" spans="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row>
    <row r="115" spans="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row>
    <row r="116" spans="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row>
    <row r="117" spans="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row>
    <row r="118" spans="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row>
    <row r="119" spans="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row>
    <row r="120" spans="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row>
    <row r="121" spans="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row>
    <row r="122" spans="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row>
    <row r="123" spans="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row>
    <row r="124" spans="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row>
    <row r="125" spans="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row>
    <row r="126" spans="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row>
    <row r="127" spans="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row>
    <row r="128" spans="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row>
    <row r="129" spans="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row>
    <row r="130" spans="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row>
    <row r="131" spans="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row>
    <row r="132" spans="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row>
    <row r="133" spans="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row>
    <row r="134" spans="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row>
    <row r="135" spans="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row>
    <row r="136" spans="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row>
    <row r="137" spans="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row>
    <row r="138" spans="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row>
    <row r="139" spans="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row>
    <row r="140" spans="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row>
    <row r="141" spans="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row>
    <row r="142" spans="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row>
    <row r="143" spans="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row>
    <row r="144" spans="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row>
    <row r="145" spans="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row>
    <row r="146" spans="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row>
    <row r="147" spans="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row>
    <row r="148" spans="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row>
    <row r="149" spans="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row>
    <row r="150" spans="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row>
    <row r="151" spans="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row>
    <row r="152" spans="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row>
    <row r="153" spans="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row>
    <row r="154" spans="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row>
    <row r="155" spans="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row>
    <row r="156" spans="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row>
    <row r="157" spans="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row>
    <row r="158" spans="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row>
    <row r="159" spans="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row>
    <row r="160" spans="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row>
    <row r="161" spans="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row>
    <row r="162" spans="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row>
    <row r="163" spans="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row>
    <row r="164" spans="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row>
    <row r="165" spans="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row>
    <row r="166" spans="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row>
    <row r="167" spans="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row>
    <row r="168" spans="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row>
    <row r="169" spans="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row>
    <row r="170" spans="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row>
    <row r="171" spans="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row>
    <row r="172" spans="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row>
    <row r="173" spans="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row>
    <row r="174" spans="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row>
    <row r="175" spans="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row>
    <row r="176" spans="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row>
    <row r="177" spans="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row>
    <row r="178" spans="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row>
    <row r="179" spans="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row>
    <row r="180" spans="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row>
    <row r="181" spans="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row>
    <row r="182" spans="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row>
    <row r="183" spans="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row>
    <row r="184" spans="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row>
    <row r="185" spans="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row>
    <row r="186" spans="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row>
    <row r="187" spans="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row>
    <row r="188" spans="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row>
    <row r="189" spans="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row>
    <row r="190" spans="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row>
    <row r="191" spans="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row>
    <row r="192" spans="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row>
    <row r="193" spans="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row>
    <row r="194" spans="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row>
    <row r="195" spans="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row>
    <row r="196" spans="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row>
    <row r="197" spans="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row>
    <row r="198" spans="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row>
    <row r="199" spans="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row>
    <row r="200" spans="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row>
    <row r="201" spans="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row>
    <row r="202" spans="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row>
    <row r="203" spans="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row>
    <row r="204" spans="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row>
    <row r="205" spans="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row>
    <row r="206" spans="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row>
    <row r="207" spans="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row>
    <row r="208" spans="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row>
    <row r="209" spans="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row>
    <row r="210" spans="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row>
    <row r="211" spans="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row>
    <row r="212" spans="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row>
    <row r="213" spans="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row>
    <row r="214" spans="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row>
    <row r="221" spans="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row>
    <row r="222" spans="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row>
    <row r="223" spans="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row>
    <row r="224" spans="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row>
    <row r="225" spans="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row>
    <row r="227" spans="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row>
    <row r="228" spans="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row>
    <row r="230" spans="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row>
    <row r="231" spans="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row>
    <row r="232" spans="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row>
    <row r="234" spans="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row>
    <row r="235" spans="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row>
    <row r="236" spans="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row>
    <row r="237" spans="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row>
    <row r="238" spans="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row>
    <row r="239" spans="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row>
    <row r="240" spans="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row>
    <row r="241" spans="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row>
    <row r="243" spans="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row>
    <row r="244" spans="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row>
    <row r="245" spans="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row>
    <row r="246" spans="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row>
    <row r="247" spans="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row>
    <row r="248" spans="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row>
    <row r="249" spans="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row>
    <row r="250" spans="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row>
    <row r="251" spans="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row>
    <row r="252" spans="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row>
    <row r="253" spans="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row>
    <row r="254" spans="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row>
    <row r="255" spans="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row>
    <row r="256" spans="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row>
    <row r="257" spans="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row>
    <row r="258" spans="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row>
    <row r="259" spans="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row>
    <row r="260" spans="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row>
    <row r="262" spans="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row>
    <row r="263" spans="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row>
    <row r="264" spans="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row>
    <row r="265" spans="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row>
    <row r="266" spans="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row>
    <row r="268" spans="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row>
    <row r="269" spans="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row>
    <row r="271" spans="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row>
    <row r="272" spans="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row>
    <row r="273" spans="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row>
    <row r="274" spans="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row>
    <row r="275" spans="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row>
    <row r="276" spans="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row>
    <row r="278" spans="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row>
    <row r="279" spans="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row>
    <row r="280" spans="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row>
    <row r="281" spans="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row>
    <row r="283" spans="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row>
    <row r="284" spans="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row>
    <row r="285" spans="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row>
    <row r="286" spans="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row>
    <row r="288" spans="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row>
    <row r="289" spans="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row>
    <row r="290" spans="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row>
    <row r="292" spans="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row>
    <row r="293" spans="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row>
    <row r="294" spans="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row>
    <row r="296" spans="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row>
    <row r="297" spans="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row>
    <row r="299" spans="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row>
    <row r="300" spans="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row>
    <row r="302" spans="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row>
    <row r="303" spans="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row>
    <row r="304" spans="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row>
    <row r="305" spans="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row>
    <row r="307" spans="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row>
    <row r="309" spans="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row>
    <row r="310" spans="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row>
    <row r="311" spans="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row>
    <row r="312" spans="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row>
    <row r="313" spans="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row>
    <row r="314" spans="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row>
    <row r="315" spans="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row>
    <row r="316" spans="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row>
    <row r="317" spans="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row>
    <row r="318" spans="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row>
    <row r="319" spans="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row>
    <row r="320" spans="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row>
    <row r="321" spans="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row>
    <row r="322" spans="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row>
    <row r="323" spans="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row>
    <row r="324" spans="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row>
    <row r="325" spans="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row>
    <row r="326" spans="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row>
    <row r="327" spans="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row>
    <row r="328" spans="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row>
    <row r="329" spans="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row>
    <row r="330" spans="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row>
    <row r="332" spans="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row>
    <row r="333" spans="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row>
    <row r="334" spans="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row>
    <row r="335" spans="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row>
    <row r="336" spans="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row>
    <row r="337" spans="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row>
    <row r="338" spans="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row>
    <row r="339" spans="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row>
    <row r="341" spans="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row>
    <row r="342" spans="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row>
    <row r="343" spans="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row>
    <row r="344" spans="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row>
    <row r="345" spans="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row r="347" spans="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row>
    <row r="348" spans="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row>
    <row r="349" spans="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row>
    <row r="350" spans="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row>
    <row r="351" spans="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row>
    <row r="352" spans="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row>
    <row r="353" spans="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row>
    <row r="354" spans="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row>
    <row r="355" spans="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row>
    <row r="356" spans="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row>
    <row r="357" spans="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row>
    <row r="358" spans="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row>
    <row r="359" spans="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row>
    <row r="360" spans="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row>
    <row r="361" spans="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row>
    <row r="362" spans="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row>
    <row r="363" spans="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row>
    <row r="364" spans="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row>
    <row r="365" spans="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row>
    <row r="366" spans="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row>
    <row r="367" spans="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row>
    <row r="368" spans="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row>
    <row r="369" spans="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row>
    <row r="370" spans="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row>
    <row r="371" spans="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row>
    <row r="372" spans="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row>
    <row r="373" spans="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row>
    <row r="374" spans="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row>
    <row r="375" spans="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row>
    <row r="376" spans="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row>
    <row r="377" spans="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row>
    <row r="378" spans="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row>
    <row r="379" spans="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row>
    <row r="380" spans="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row>
    <row r="381" spans="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row>
    <row r="382" spans="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row>
    <row r="383" spans="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row>
    <row r="384" spans="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row>
    <row r="385" spans="1: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row>
    <row r="386" spans="1: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row>
    <row r="387" spans="1: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row>
    <row r="388" spans="1: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row>
    <row r="389" spans="1: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row>
    <row r="390" spans="1: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row>
    <row r="391" spans="1: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row>
    <row r="392" spans="1: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row>
    <row r="393" spans="1: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row>
    <row r="394" spans="1: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row>
    <row r="395" spans="1: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row>
    <row r="396" spans="1: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row>
    <row r="397" spans="1: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row>
    <row r="398" spans="1: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row>
    <row r="399" spans="1: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row>
    <row r="400" spans="1: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row>
    <row r="401" spans="1: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row>
    <row r="402" spans="1: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row>
    <row r="403" spans="1: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row>
    <row r="404" spans="1: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row>
    <row r="405" spans="1: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row>
    <row r="406" spans="1: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row>
    <row r="407" spans="1: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row>
    <row r="408" spans="1: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row>
    <row r="409" spans="1: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row>
    <row r="410" spans="1: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row>
    <row r="411" spans="1: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row>
    <row r="412" spans="1: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row>
    <row r="413" spans="1: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row>
    <row r="414" spans="1: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row>
    <row r="415" spans="1: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row>
    <row r="416" spans="1: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row>
    <row r="417" spans="1: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row>
    <row r="418" spans="1: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row>
    <row r="419" spans="1: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row>
    <row r="420" spans="1: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row>
    <row r="421" spans="1: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row>
    <row r="422" spans="1: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row>
    <row r="423" spans="1: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row>
    <row r="424" spans="1: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row>
    <row r="425" spans="1: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row>
    <row r="426" spans="1: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row>
    <row r="427" spans="1: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row>
    <row r="428" spans="1: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row>
    <row r="429" spans="1: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row>
    <row r="430" spans="1: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row>
    <row r="431" spans="1: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row>
    <row r="432" spans="1: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row>
    <row r="433" spans="1: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row>
    <row r="434" spans="1: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row>
    <row r="435" spans="1: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row>
    <row r="436" spans="1: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row>
    <row r="437" spans="1: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row>
    <row r="438" spans="1: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row>
    <row r="439" spans="1: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row>
    <row r="440" spans="1: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row>
    <row r="441" spans="1: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row>
    <row r="442" spans="1: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row>
    <row r="443" spans="1: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row>
    <row r="444" spans="1: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row>
    <row r="445" spans="1: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row>
    <row r="446" spans="1: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row>
    <row r="447" spans="1: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row>
    <row r="448" spans="1: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row>
    <row r="449" spans="1: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row>
    <row r="450" spans="1: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row>
    <row r="451" spans="1: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row>
    <row r="452" spans="1: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row>
    <row r="453" spans="1: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row>
    <row r="454" spans="1: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row>
    <row r="455" spans="1: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row>
    <row r="456" spans="1: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row>
    <row r="457" spans="1: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row>
    <row r="458" spans="1: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row>
    <row r="459" spans="1: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row>
    <row r="460" spans="1: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row>
    <row r="461" spans="1: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row>
    <row r="462" spans="1: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row>
    <row r="463" spans="1: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row>
    <row r="464" spans="1: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row>
    <row r="465" spans="1: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row>
    <row r="466" spans="1: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row>
    <row r="467" spans="1: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row>
  </sheetData>
  <sheetProtection algorithmName="SHA-512" hashValue="sdk2VMSMNsbC6pzXL3tJV3okc130wmmdb6R2plhYZ9U6bu2uYq/5z+eQt5BLLzQpzALwmqlz1io58RA6tURoVQ==" saltValue="SpZwWOWpQHpfPGld18nlqg==" spinCount="100000" sheet="1" objects="1" scenarios="1"/>
  <mergeCells count="32">
    <mergeCell ref="M52:S52"/>
    <mergeCell ref="G51:K51"/>
    <mergeCell ref="B53:K53"/>
    <mergeCell ref="O53:S53"/>
    <mergeCell ref="B54:B57"/>
    <mergeCell ref="F54:K54"/>
    <mergeCell ref="O54:S54"/>
    <mergeCell ref="F55:K55"/>
    <mergeCell ref="O55:S55"/>
    <mergeCell ref="F56:K56"/>
    <mergeCell ref="O56:S56"/>
    <mergeCell ref="F57:K57"/>
    <mergeCell ref="O57:S57"/>
    <mergeCell ref="B6:S40"/>
    <mergeCell ref="A1:S1"/>
    <mergeCell ref="T1:T3"/>
    <mergeCell ref="A2:S2"/>
    <mergeCell ref="A3:S3"/>
    <mergeCell ref="B5:S5"/>
    <mergeCell ref="B42:K42"/>
    <mergeCell ref="M42:S42"/>
    <mergeCell ref="B43:B47"/>
    <mergeCell ref="D43:E43"/>
    <mergeCell ref="M43:S43"/>
    <mergeCell ref="D44:E44"/>
    <mergeCell ref="N44:S44"/>
    <mergeCell ref="D45:E45"/>
    <mergeCell ref="N45:S45"/>
    <mergeCell ref="D46:E46"/>
    <mergeCell ref="N46:S46"/>
    <mergeCell ref="D47:E47"/>
    <mergeCell ref="N47:S47"/>
  </mergeCells>
  <conditionalFormatting sqref="G43:K47">
    <cfRule type="cellIs" dxfId="23" priority="1" stopIfTrue="1" operator="between">
      <formula>5</formula>
      <formula>7</formula>
    </cfRule>
    <cfRule type="cellIs" dxfId="22" priority="2" stopIfTrue="1" operator="between">
      <formula>8</formula>
      <formula>13</formula>
    </cfRule>
    <cfRule type="cellIs" dxfId="21" priority="3" stopIfTrue="1" operator="between">
      <formula>14</formula>
      <formula>30</formula>
    </cfRule>
  </conditionalFormatting>
  <printOptions horizontalCentered="1"/>
  <pageMargins left="0.51181102362204722" right="0.51181102362204722" top="0.55118110236220474" bottom="0.55118110236220474" header="0.31496062992125984" footer="0.31496062992125984"/>
  <pageSetup scale="28" orientation="landscape" r:id="rId1"/>
  <colBreaks count="1" manualBreakCount="1">
    <brk id="20" max="46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1:V75"/>
  <sheetViews>
    <sheetView topLeftCell="A6" zoomScale="54" zoomScaleNormal="115" zoomScalePageLayoutView="90" workbookViewId="0">
      <selection activeCell="G65" sqref="G65"/>
    </sheetView>
  </sheetViews>
  <sheetFormatPr baseColWidth="10" defaultColWidth="11.42578125" defaultRowHeight="14.25" x14ac:dyDescent="0.2"/>
  <cols>
    <col min="1" max="1" width="2" style="112" customWidth="1"/>
    <col min="2" max="2" width="16.28515625" style="112" customWidth="1"/>
    <col min="3" max="3" width="16.140625" style="112" customWidth="1"/>
    <col min="4" max="4" width="12.28515625" style="112" customWidth="1"/>
    <col min="5" max="5" width="11.140625" style="112" customWidth="1"/>
    <col min="6" max="6" width="5.7109375" style="112" customWidth="1"/>
    <col min="7" max="9" width="23.7109375" style="112" customWidth="1"/>
    <col min="10" max="10" width="18.7109375" style="112" customWidth="1"/>
    <col min="11" max="11" width="20.28515625" style="112" customWidth="1"/>
    <col min="12" max="12" width="5" style="112" customWidth="1"/>
    <col min="13" max="13" width="20" style="112" customWidth="1"/>
    <col min="14" max="14" width="18.28515625" style="112" customWidth="1"/>
    <col min="15" max="15" width="11.42578125" style="112"/>
    <col min="16" max="16" width="21.28515625" style="112" customWidth="1"/>
    <col min="17" max="17" width="11.42578125" style="112"/>
    <col min="18" max="19" width="11.42578125" style="112" customWidth="1"/>
    <col min="20" max="20" width="9.5703125" style="112" customWidth="1"/>
    <col min="21" max="21" width="7.5703125" style="112" customWidth="1"/>
    <col min="22" max="22" width="6.140625" style="112" customWidth="1"/>
    <col min="23" max="16384" width="11.42578125" style="112"/>
  </cols>
  <sheetData>
    <row r="41" spans="2:19" x14ac:dyDescent="0.2">
      <c r="B41" s="309" t="s">
        <v>46</v>
      </c>
      <c r="C41" s="310"/>
      <c r="D41" s="310"/>
      <c r="E41" s="310"/>
      <c r="F41" s="310"/>
      <c r="G41" s="310"/>
      <c r="H41" s="310"/>
      <c r="I41" s="310"/>
      <c r="J41" s="310"/>
      <c r="K41" s="311"/>
      <c r="L41" s="49"/>
      <c r="M41" s="297" t="s">
        <v>47</v>
      </c>
      <c r="N41" s="297"/>
      <c r="O41" s="297"/>
      <c r="P41" s="297"/>
      <c r="Q41" s="297"/>
      <c r="R41" s="297"/>
      <c r="S41" s="297"/>
    </row>
    <row r="42" spans="2:19" ht="41.25" customHeight="1" x14ac:dyDescent="0.2">
      <c r="B42" s="308" t="s">
        <v>12</v>
      </c>
      <c r="C42" s="47" t="s">
        <v>29</v>
      </c>
      <c r="D42" s="312" t="s">
        <v>48</v>
      </c>
      <c r="E42" s="312"/>
      <c r="F42" s="15">
        <v>5</v>
      </c>
      <c r="G42" s="5">
        <v>5</v>
      </c>
      <c r="H42" s="16">
        <v>10</v>
      </c>
      <c r="I42" s="5">
        <v>15</v>
      </c>
      <c r="J42" s="16">
        <v>20</v>
      </c>
      <c r="K42" s="5">
        <v>25</v>
      </c>
      <c r="L42" s="49"/>
      <c r="M42" s="313" t="s">
        <v>49</v>
      </c>
      <c r="N42" s="313"/>
      <c r="O42" s="313"/>
      <c r="P42" s="313"/>
      <c r="Q42" s="313"/>
      <c r="R42" s="313"/>
      <c r="S42" s="313"/>
    </row>
    <row r="43" spans="2:19" ht="25.5" x14ac:dyDescent="0.2">
      <c r="B43" s="308"/>
      <c r="C43" s="47" t="s">
        <v>26</v>
      </c>
      <c r="D43" s="312" t="s">
        <v>50</v>
      </c>
      <c r="E43" s="312"/>
      <c r="F43" s="15">
        <v>4</v>
      </c>
      <c r="G43" s="4">
        <v>4</v>
      </c>
      <c r="H43" s="16">
        <v>8</v>
      </c>
      <c r="I43" s="4">
        <v>12</v>
      </c>
      <c r="J43" s="16">
        <v>16</v>
      </c>
      <c r="K43" s="4">
        <v>20</v>
      </c>
      <c r="L43" s="49"/>
      <c r="M43" s="113" t="s">
        <v>20</v>
      </c>
      <c r="N43" s="314" t="s">
        <v>51</v>
      </c>
      <c r="O43" s="314"/>
      <c r="P43" s="314"/>
      <c r="Q43" s="314"/>
      <c r="R43" s="314"/>
      <c r="S43" s="314"/>
    </row>
    <row r="44" spans="2:19" ht="25.5" x14ac:dyDescent="0.2">
      <c r="B44" s="308"/>
      <c r="C44" s="48" t="s">
        <v>23</v>
      </c>
      <c r="D44" s="312" t="s">
        <v>52</v>
      </c>
      <c r="E44" s="312"/>
      <c r="F44" s="15">
        <v>3</v>
      </c>
      <c r="G44" s="4">
        <v>3</v>
      </c>
      <c r="H44" s="5">
        <v>6</v>
      </c>
      <c r="I44" s="4">
        <v>9</v>
      </c>
      <c r="J44" s="5">
        <v>12</v>
      </c>
      <c r="K44" s="4">
        <v>15</v>
      </c>
      <c r="L44" s="49"/>
      <c r="M44" s="113" t="s">
        <v>53</v>
      </c>
      <c r="N44" s="314" t="s">
        <v>54</v>
      </c>
      <c r="O44" s="314"/>
      <c r="P44" s="314"/>
      <c r="Q44" s="314"/>
      <c r="R44" s="314"/>
      <c r="S44" s="314"/>
    </row>
    <row r="45" spans="2:19" ht="29.25" customHeight="1" x14ac:dyDescent="0.2">
      <c r="B45" s="308"/>
      <c r="C45" s="48" t="s">
        <v>24</v>
      </c>
      <c r="D45" s="312" t="s">
        <v>55</v>
      </c>
      <c r="E45" s="312"/>
      <c r="F45" s="15">
        <v>2</v>
      </c>
      <c r="G45" s="4">
        <v>2</v>
      </c>
      <c r="H45" s="4">
        <v>4</v>
      </c>
      <c r="I45" s="4">
        <v>6</v>
      </c>
      <c r="J45" s="4">
        <v>8</v>
      </c>
      <c r="K45" s="4">
        <v>10</v>
      </c>
      <c r="L45" s="49"/>
      <c r="M45" s="113" t="s">
        <v>22</v>
      </c>
      <c r="N45" s="314" t="s">
        <v>56</v>
      </c>
      <c r="O45" s="314"/>
      <c r="P45" s="314"/>
      <c r="Q45" s="314"/>
      <c r="R45" s="314"/>
      <c r="S45" s="314"/>
    </row>
    <row r="46" spans="2:19" ht="25.5" customHeight="1" x14ac:dyDescent="0.2">
      <c r="B46" s="308"/>
      <c r="C46" s="47" t="s">
        <v>19</v>
      </c>
      <c r="D46" s="312" t="s">
        <v>57</v>
      </c>
      <c r="E46" s="312"/>
      <c r="F46" s="15">
        <v>1</v>
      </c>
      <c r="G46" s="4">
        <v>1</v>
      </c>
      <c r="H46" s="4">
        <v>2</v>
      </c>
      <c r="I46" s="4">
        <v>4</v>
      </c>
      <c r="J46" s="4">
        <v>4</v>
      </c>
      <c r="K46" s="4">
        <v>5</v>
      </c>
      <c r="L46" s="49"/>
      <c r="M46" s="113" t="s">
        <v>58</v>
      </c>
      <c r="N46" s="314" t="s">
        <v>59</v>
      </c>
      <c r="O46" s="314"/>
      <c r="P46" s="314"/>
      <c r="Q46" s="314"/>
      <c r="R46" s="314"/>
      <c r="S46" s="314"/>
    </row>
    <row r="47" spans="2:19" x14ac:dyDescent="0.2">
      <c r="B47" s="49"/>
      <c r="C47" s="49"/>
      <c r="D47" s="50"/>
      <c r="E47" s="50"/>
      <c r="F47" s="21"/>
      <c r="G47" s="22">
        <v>1</v>
      </c>
      <c r="H47" s="22">
        <v>2</v>
      </c>
      <c r="I47" s="22">
        <v>3</v>
      </c>
      <c r="J47" s="22">
        <v>4</v>
      </c>
      <c r="K47" s="22">
        <v>5</v>
      </c>
      <c r="L47" s="49"/>
      <c r="M47" s="49"/>
      <c r="N47" s="49"/>
      <c r="O47" s="49"/>
      <c r="P47" s="49"/>
      <c r="Q47" s="49"/>
      <c r="R47" s="49"/>
      <c r="S47" s="49"/>
    </row>
    <row r="48" spans="2:19" x14ac:dyDescent="0.2">
      <c r="B48" s="49"/>
      <c r="C48" s="49"/>
      <c r="D48" s="50"/>
      <c r="E48" s="50"/>
      <c r="F48" s="21"/>
      <c r="G48" s="51" t="s">
        <v>30</v>
      </c>
      <c r="H48" s="51" t="s">
        <v>25</v>
      </c>
      <c r="I48" s="51" t="s">
        <v>18</v>
      </c>
      <c r="J48" s="51" t="s">
        <v>21</v>
      </c>
      <c r="K48" s="51" t="s">
        <v>27</v>
      </c>
      <c r="L48" s="49"/>
      <c r="M48" s="49"/>
      <c r="N48" s="49"/>
      <c r="O48" s="49"/>
      <c r="P48" s="49"/>
      <c r="Q48" s="49"/>
      <c r="R48" s="49"/>
      <c r="S48" s="49"/>
    </row>
    <row r="49" spans="2:22" ht="63.75" x14ac:dyDescent="0.2">
      <c r="B49" s="49"/>
      <c r="C49" s="49"/>
      <c r="D49" s="52"/>
      <c r="E49" s="52"/>
      <c r="F49" s="52"/>
      <c r="G49" s="53" t="s">
        <v>60</v>
      </c>
      <c r="H49" s="53" t="s">
        <v>61</v>
      </c>
      <c r="I49" s="53" t="s">
        <v>62</v>
      </c>
      <c r="J49" s="53" t="s">
        <v>63</v>
      </c>
      <c r="K49" s="53" t="s">
        <v>64</v>
      </c>
      <c r="L49" s="49"/>
      <c r="M49" s="49"/>
      <c r="N49" s="49"/>
      <c r="O49" s="49"/>
      <c r="P49" s="49"/>
      <c r="Q49" s="49"/>
      <c r="R49" s="49"/>
      <c r="S49" s="49"/>
    </row>
    <row r="50" spans="2:22" x14ac:dyDescent="0.2">
      <c r="B50" s="49"/>
      <c r="C50" s="49"/>
      <c r="D50" s="52"/>
      <c r="E50" s="52"/>
      <c r="F50" s="52"/>
      <c r="G50" s="308" t="s">
        <v>65</v>
      </c>
      <c r="H50" s="308"/>
      <c r="I50" s="308"/>
      <c r="J50" s="308"/>
      <c r="K50" s="308"/>
      <c r="L50" s="49"/>
      <c r="M50" s="49"/>
      <c r="N50" s="49"/>
      <c r="O50" s="49"/>
      <c r="P50" s="49"/>
      <c r="Q50" s="49"/>
      <c r="R50" s="49"/>
      <c r="S50" s="49"/>
    </row>
    <row r="51" spans="2:22" x14ac:dyDescent="0.2">
      <c r="B51" s="54"/>
      <c r="C51" s="54"/>
      <c r="D51" s="55"/>
      <c r="E51" s="49"/>
      <c r="F51" s="55"/>
      <c r="G51" s="49"/>
      <c r="H51" s="49"/>
      <c r="I51" s="49"/>
      <c r="J51" s="49"/>
      <c r="K51" s="49"/>
      <c r="L51" s="49"/>
      <c r="M51" s="297" t="s">
        <v>66</v>
      </c>
      <c r="N51" s="297"/>
      <c r="O51" s="297"/>
      <c r="P51" s="297"/>
      <c r="Q51" s="297"/>
      <c r="R51" s="297"/>
      <c r="S51" s="297"/>
    </row>
    <row r="52" spans="2:22" x14ac:dyDescent="0.2">
      <c r="B52" s="304" t="s">
        <v>67</v>
      </c>
      <c r="C52" s="304"/>
      <c r="D52" s="304"/>
      <c r="E52" s="304"/>
      <c r="F52" s="304"/>
      <c r="G52" s="304"/>
      <c r="H52" s="304"/>
      <c r="I52" s="304"/>
      <c r="J52" s="304"/>
      <c r="K52" s="304"/>
      <c r="L52" s="49"/>
      <c r="M52" s="114" t="s">
        <v>68</v>
      </c>
      <c r="N52" s="115" t="s">
        <v>69</v>
      </c>
      <c r="O52" s="305" t="s">
        <v>70</v>
      </c>
      <c r="P52" s="306"/>
      <c r="Q52" s="306"/>
      <c r="R52" s="306"/>
      <c r="S52" s="307"/>
    </row>
    <row r="53" spans="2:22" ht="51" x14ac:dyDescent="0.2">
      <c r="B53" s="298" t="s">
        <v>71</v>
      </c>
      <c r="C53" s="29" t="s">
        <v>72</v>
      </c>
      <c r="D53" s="110" t="s">
        <v>73</v>
      </c>
      <c r="E53" s="56" t="s">
        <v>74</v>
      </c>
      <c r="F53" s="300" t="s">
        <v>75</v>
      </c>
      <c r="G53" s="300"/>
      <c r="H53" s="300"/>
      <c r="I53" s="300"/>
      <c r="J53" s="300"/>
      <c r="K53" s="300"/>
      <c r="L53" s="49"/>
      <c r="M53" s="57" t="s">
        <v>76</v>
      </c>
      <c r="N53" s="29" t="s">
        <v>72</v>
      </c>
      <c r="O53" s="301" t="s">
        <v>77</v>
      </c>
      <c r="P53" s="302"/>
      <c r="Q53" s="302"/>
      <c r="R53" s="302"/>
      <c r="S53" s="303"/>
    </row>
    <row r="54" spans="2:22" ht="51" x14ac:dyDescent="0.2">
      <c r="B54" s="298"/>
      <c r="C54" s="34" t="s">
        <v>76</v>
      </c>
      <c r="D54" s="111" t="s">
        <v>78</v>
      </c>
      <c r="E54" s="108" t="s">
        <v>79</v>
      </c>
      <c r="F54" s="300" t="s">
        <v>80</v>
      </c>
      <c r="G54" s="300"/>
      <c r="H54" s="300"/>
      <c r="I54" s="300"/>
      <c r="J54" s="300"/>
      <c r="K54" s="300"/>
      <c r="L54" s="49"/>
      <c r="M54" s="57" t="s">
        <v>81</v>
      </c>
      <c r="N54" s="34" t="s">
        <v>76</v>
      </c>
      <c r="O54" s="301" t="s">
        <v>82</v>
      </c>
      <c r="P54" s="302"/>
      <c r="Q54" s="302"/>
      <c r="R54" s="302"/>
      <c r="S54" s="303"/>
    </row>
    <row r="55" spans="2:22" ht="51" x14ac:dyDescent="0.2">
      <c r="B55" s="298"/>
      <c r="C55" s="38" t="s">
        <v>23</v>
      </c>
      <c r="D55" s="111" t="s">
        <v>83</v>
      </c>
      <c r="E55" s="108" t="s">
        <v>84</v>
      </c>
      <c r="F55" s="300" t="s">
        <v>85</v>
      </c>
      <c r="G55" s="300"/>
      <c r="H55" s="300"/>
      <c r="I55" s="300"/>
      <c r="J55" s="300"/>
      <c r="K55" s="300"/>
      <c r="L55" s="49"/>
      <c r="M55" s="57" t="s">
        <v>86</v>
      </c>
      <c r="N55" s="38" t="s">
        <v>23</v>
      </c>
      <c r="O55" s="301" t="s">
        <v>87</v>
      </c>
      <c r="P55" s="302"/>
      <c r="Q55" s="302"/>
      <c r="R55" s="302"/>
      <c r="S55" s="303"/>
    </row>
    <row r="56" spans="2:22" ht="51" x14ac:dyDescent="0.2">
      <c r="B56" s="299"/>
      <c r="C56" s="40" t="s">
        <v>86</v>
      </c>
      <c r="D56" s="111" t="s">
        <v>88</v>
      </c>
      <c r="E56" s="108" t="s">
        <v>89</v>
      </c>
      <c r="F56" s="300" t="s">
        <v>90</v>
      </c>
      <c r="G56" s="300"/>
      <c r="H56" s="300"/>
      <c r="I56" s="300"/>
      <c r="J56" s="300"/>
      <c r="K56" s="300"/>
      <c r="L56" s="49"/>
      <c r="M56" s="57" t="s">
        <v>91</v>
      </c>
      <c r="N56" s="40" t="s">
        <v>86</v>
      </c>
      <c r="O56" s="301" t="s">
        <v>92</v>
      </c>
      <c r="P56" s="302"/>
      <c r="Q56" s="302"/>
      <c r="R56" s="302"/>
      <c r="S56" s="303"/>
    </row>
    <row r="59" spans="2:22" ht="21.75" customHeight="1" x14ac:dyDescent="0.2">
      <c r="B59" s="304" t="s">
        <v>125</v>
      </c>
      <c r="C59" s="304"/>
      <c r="D59" s="304"/>
      <c r="E59" s="304"/>
      <c r="F59" s="304"/>
      <c r="G59" s="304"/>
      <c r="H59" s="304"/>
      <c r="I59" s="304"/>
      <c r="M59" s="304" t="s">
        <v>129</v>
      </c>
      <c r="N59" s="304"/>
      <c r="O59" s="304"/>
      <c r="P59" s="304"/>
      <c r="Q59" s="304"/>
      <c r="R59" s="304"/>
      <c r="S59" s="304"/>
      <c r="T59" s="304"/>
      <c r="U59" s="304"/>
      <c r="V59" s="304"/>
    </row>
    <row r="60" spans="2:22" ht="60" customHeight="1" x14ac:dyDescent="0.2">
      <c r="B60" s="308" t="s">
        <v>12</v>
      </c>
      <c r="C60" s="51" t="s">
        <v>29</v>
      </c>
      <c r="D60" s="312" t="s">
        <v>177</v>
      </c>
      <c r="E60" s="312"/>
      <c r="F60" s="22">
        <v>5</v>
      </c>
      <c r="G60" s="34">
        <v>5</v>
      </c>
      <c r="H60" s="109">
        <v>15</v>
      </c>
      <c r="I60" s="109">
        <v>20</v>
      </c>
      <c r="M60" s="298" t="s">
        <v>130</v>
      </c>
      <c r="N60" s="109" t="s">
        <v>131</v>
      </c>
      <c r="O60" s="110" t="s">
        <v>132</v>
      </c>
      <c r="P60" s="117" t="s">
        <v>133</v>
      </c>
      <c r="Q60" s="300" t="s">
        <v>261</v>
      </c>
      <c r="R60" s="300"/>
      <c r="S60" s="300"/>
      <c r="T60" s="300"/>
      <c r="U60" s="300"/>
      <c r="V60" s="300"/>
    </row>
    <row r="61" spans="2:22" ht="40.5" customHeight="1" x14ac:dyDescent="0.2">
      <c r="B61" s="308"/>
      <c r="C61" s="315" t="s">
        <v>26</v>
      </c>
      <c r="D61" s="318" t="s">
        <v>183</v>
      </c>
      <c r="E61" s="319"/>
      <c r="F61" s="324">
        <v>4</v>
      </c>
      <c r="G61" s="345">
        <v>4</v>
      </c>
      <c r="H61" s="333">
        <v>12</v>
      </c>
      <c r="I61" s="348">
        <v>16</v>
      </c>
      <c r="M61" s="298"/>
      <c r="N61" s="327" t="s">
        <v>23</v>
      </c>
      <c r="O61" s="330" t="s">
        <v>134</v>
      </c>
      <c r="P61" s="333" t="s">
        <v>135</v>
      </c>
      <c r="Q61" s="336" t="s">
        <v>136</v>
      </c>
      <c r="R61" s="337"/>
      <c r="S61" s="337"/>
      <c r="T61" s="337"/>
      <c r="U61" s="337"/>
      <c r="V61" s="338"/>
    </row>
    <row r="62" spans="2:22" ht="4.5" customHeight="1" x14ac:dyDescent="0.2">
      <c r="B62" s="308"/>
      <c r="C62" s="316"/>
      <c r="D62" s="320"/>
      <c r="E62" s="321"/>
      <c r="F62" s="325"/>
      <c r="G62" s="346"/>
      <c r="H62" s="334"/>
      <c r="I62" s="349"/>
      <c r="M62" s="298"/>
      <c r="N62" s="328"/>
      <c r="O62" s="331"/>
      <c r="P62" s="334"/>
      <c r="Q62" s="339"/>
      <c r="R62" s="340"/>
      <c r="S62" s="340"/>
      <c r="T62" s="340"/>
      <c r="U62" s="340"/>
      <c r="V62" s="341"/>
    </row>
    <row r="63" spans="2:22" ht="9" customHeight="1" x14ac:dyDescent="0.2">
      <c r="B63" s="308"/>
      <c r="C63" s="316"/>
      <c r="D63" s="320"/>
      <c r="E63" s="321"/>
      <c r="F63" s="325"/>
      <c r="G63" s="346"/>
      <c r="H63" s="334"/>
      <c r="I63" s="349"/>
      <c r="M63" s="298"/>
      <c r="N63" s="328"/>
      <c r="O63" s="331"/>
      <c r="P63" s="334"/>
      <c r="Q63" s="339"/>
      <c r="R63" s="340"/>
      <c r="S63" s="340"/>
      <c r="T63" s="340"/>
      <c r="U63" s="340"/>
      <c r="V63" s="341"/>
    </row>
    <row r="64" spans="2:22" ht="9" customHeight="1" x14ac:dyDescent="0.2">
      <c r="B64" s="308"/>
      <c r="C64" s="317"/>
      <c r="D64" s="322"/>
      <c r="E64" s="323"/>
      <c r="F64" s="326"/>
      <c r="G64" s="347"/>
      <c r="H64" s="335"/>
      <c r="I64" s="350"/>
      <c r="M64" s="298"/>
      <c r="N64" s="329"/>
      <c r="O64" s="332"/>
      <c r="P64" s="335"/>
      <c r="Q64" s="342"/>
      <c r="R64" s="343"/>
      <c r="S64" s="343"/>
      <c r="T64" s="343"/>
      <c r="U64" s="343"/>
      <c r="V64" s="344"/>
    </row>
    <row r="65" spans="2:22" ht="40.5" customHeight="1" x14ac:dyDescent="0.2">
      <c r="B65" s="308"/>
      <c r="C65" s="51" t="s">
        <v>23</v>
      </c>
      <c r="D65" s="312" t="s">
        <v>184</v>
      </c>
      <c r="E65" s="312"/>
      <c r="F65" s="22">
        <v>3</v>
      </c>
      <c r="G65" s="4">
        <v>3</v>
      </c>
      <c r="H65" s="4">
        <v>9</v>
      </c>
      <c r="I65" s="5">
        <v>12</v>
      </c>
      <c r="M65" s="299"/>
      <c r="N65" s="40" t="s">
        <v>86</v>
      </c>
      <c r="O65" s="111" t="s">
        <v>88</v>
      </c>
      <c r="P65" s="4" t="s">
        <v>137</v>
      </c>
      <c r="Q65" s="300" t="s">
        <v>138</v>
      </c>
      <c r="R65" s="300"/>
      <c r="S65" s="300"/>
      <c r="T65" s="300"/>
      <c r="U65" s="300"/>
      <c r="V65" s="300"/>
    </row>
    <row r="66" spans="2:22" ht="45" customHeight="1" x14ac:dyDescent="0.2">
      <c r="B66" s="308"/>
      <c r="C66" s="51" t="s">
        <v>24</v>
      </c>
      <c r="D66" s="312" t="s">
        <v>185</v>
      </c>
      <c r="E66" s="312"/>
      <c r="F66" s="22">
        <v>2</v>
      </c>
      <c r="G66" s="4">
        <v>2</v>
      </c>
      <c r="H66" s="34">
        <v>6</v>
      </c>
      <c r="I66" s="4">
        <v>8</v>
      </c>
    </row>
    <row r="67" spans="2:22" ht="41.25" customHeight="1" x14ac:dyDescent="0.2">
      <c r="B67" s="308"/>
      <c r="C67" s="51" t="s">
        <v>19</v>
      </c>
      <c r="D67" s="312" t="s">
        <v>186</v>
      </c>
      <c r="E67" s="312"/>
      <c r="F67" s="22">
        <v>1</v>
      </c>
      <c r="G67" s="4">
        <v>1</v>
      </c>
      <c r="H67" s="4">
        <v>3</v>
      </c>
      <c r="I67" s="4">
        <v>4</v>
      </c>
    </row>
    <row r="68" spans="2:22" ht="20.25" customHeight="1" x14ac:dyDescent="0.2">
      <c r="B68" s="49"/>
      <c r="C68" s="49"/>
      <c r="D68" s="50"/>
      <c r="E68" s="50"/>
      <c r="F68" s="21"/>
      <c r="G68" s="22">
        <v>1</v>
      </c>
      <c r="H68" s="22">
        <v>3</v>
      </c>
      <c r="I68" s="22">
        <v>4</v>
      </c>
    </row>
    <row r="69" spans="2:22" ht="25.5" customHeight="1" x14ac:dyDescent="0.2">
      <c r="B69" s="49"/>
      <c r="C69" s="49"/>
      <c r="D69" s="50"/>
      <c r="E69" s="50"/>
      <c r="F69" s="21"/>
      <c r="G69" s="51" t="s">
        <v>30</v>
      </c>
      <c r="H69" s="51" t="s">
        <v>18</v>
      </c>
      <c r="I69" s="51" t="s">
        <v>21</v>
      </c>
    </row>
    <row r="70" spans="2:22" ht="78.75" customHeight="1" x14ac:dyDescent="0.2">
      <c r="B70" s="49"/>
      <c r="C70" s="49"/>
      <c r="D70" s="52"/>
      <c r="E70" s="52"/>
      <c r="F70" s="52"/>
      <c r="G70" s="53" t="s">
        <v>126</v>
      </c>
      <c r="H70" s="53" t="s">
        <v>127</v>
      </c>
      <c r="I70" s="53" t="s">
        <v>128</v>
      </c>
    </row>
    <row r="71" spans="2:22" ht="24" customHeight="1" x14ac:dyDescent="0.2">
      <c r="B71" s="49"/>
      <c r="C71" s="49"/>
      <c r="D71" s="52"/>
      <c r="E71" s="52"/>
      <c r="F71" s="52"/>
      <c r="G71" s="308" t="s">
        <v>65</v>
      </c>
      <c r="H71" s="308"/>
      <c r="I71" s="308"/>
    </row>
    <row r="73" spans="2:22" x14ac:dyDescent="0.2">
      <c r="C73" s="116"/>
    </row>
    <row r="75" spans="2:22" x14ac:dyDescent="0.2">
      <c r="C75" s="112">
        <f>850000*460</f>
        <v>391000000</v>
      </c>
    </row>
  </sheetData>
  <mergeCells count="47">
    <mergeCell ref="G71:I71"/>
    <mergeCell ref="M59:V59"/>
    <mergeCell ref="M60:M65"/>
    <mergeCell ref="Q60:V60"/>
    <mergeCell ref="Q65:V65"/>
    <mergeCell ref="N61:N64"/>
    <mergeCell ref="O61:O64"/>
    <mergeCell ref="P61:P64"/>
    <mergeCell ref="Q61:V64"/>
    <mergeCell ref="G61:G64"/>
    <mergeCell ref="H61:H64"/>
    <mergeCell ref="I61:I64"/>
    <mergeCell ref="B59:I59"/>
    <mergeCell ref="B60:B67"/>
    <mergeCell ref="D60:E60"/>
    <mergeCell ref="D65:E65"/>
    <mergeCell ref="D66:E66"/>
    <mergeCell ref="D67:E67"/>
    <mergeCell ref="C61:C64"/>
    <mergeCell ref="D61:E64"/>
    <mergeCell ref="F61:F64"/>
    <mergeCell ref="G50:K50"/>
    <mergeCell ref="B41:K41"/>
    <mergeCell ref="M41:S41"/>
    <mergeCell ref="B42:B46"/>
    <mergeCell ref="D42:E42"/>
    <mergeCell ref="M42:S42"/>
    <mergeCell ref="D43:E43"/>
    <mergeCell ref="N43:S43"/>
    <mergeCell ref="D44:E44"/>
    <mergeCell ref="N44:S44"/>
    <mergeCell ref="D45:E45"/>
    <mergeCell ref="N45:S45"/>
    <mergeCell ref="D46:E46"/>
    <mergeCell ref="N46:S46"/>
    <mergeCell ref="M51:S51"/>
    <mergeCell ref="B53:B56"/>
    <mergeCell ref="F53:K53"/>
    <mergeCell ref="O53:S53"/>
    <mergeCell ref="F54:K54"/>
    <mergeCell ref="O54:S54"/>
    <mergeCell ref="F55:K55"/>
    <mergeCell ref="O55:S55"/>
    <mergeCell ref="F56:K56"/>
    <mergeCell ref="O56:S56"/>
    <mergeCell ref="B52:K52"/>
    <mergeCell ref="O52:S52"/>
  </mergeCells>
  <conditionalFormatting sqref="G61:H61">
    <cfRule type="cellIs" dxfId="20" priority="1" stopIfTrue="1" operator="between">
      <formula>5</formula>
      <formula>7</formula>
    </cfRule>
    <cfRule type="cellIs" dxfId="19" priority="2" stopIfTrue="1" operator="between">
      <formula>8</formula>
      <formula>13</formula>
    </cfRule>
    <cfRule type="cellIs" dxfId="18" priority="3" stopIfTrue="1" operator="between">
      <formula>14</formula>
      <formula>30</formula>
    </cfRule>
  </conditionalFormatting>
  <conditionalFormatting sqref="G65:I65 G66 I66 G67:I67">
    <cfRule type="cellIs" dxfId="17" priority="4" stopIfTrue="1" operator="between">
      <formula>5</formula>
      <formula>7</formula>
    </cfRule>
    <cfRule type="cellIs" dxfId="16" priority="5" stopIfTrue="1" operator="between">
      <formula>8</formula>
      <formula>13</formula>
    </cfRule>
    <cfRule type="cellIs" dxfId="15" priority="6" stopIfTrue="1" operator="between">
      <formula>14</formula>
      <formula>30</formula>
    </cfRule>
  </conditionalFormatting>
  <conditionalFormatting sqref="G42:K46">
    <cfRule type="cellIs" dxfId="14" priority="7" stopIfTrue="1" operator="between">
      <formula>5</formula>
      <formula>7</formula>
    </cfRule>
    <cfRule type="cellIs" dxfId="13" priority="8" stopIfTrue="1" operator="between">
      <formula>8</formula>
      <formula>13</formula>
    </cfRule>
    <cfRule type="cellIs" dxfId="12" priority="9" stopIfTrue="1" operator="between">
      <formula>14</formula>
      <formula>30</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F489"/>
  <sheetViews>
    <sheetView tabSelected="1" zoomScale="64" zoomScaleNormal="115" zoomScaleSheetLayoutView="55" zoomScalePageLayoutView="25" workbookViewId="0">
      <pane ySplit="6" topLeftCell="A52" activePane="bottomLeft" state="frozen"/>
      <selection activeCell="A4" sqref="A4"/>
      <selection pane="bottomLeft" activeCell="B53" sqref="B53"/>
    </sheetView>
  </sheetViews>
  <sheetFormatPr baseColWidth="10" defaultColWidth="10.85546875" defaultRowHeight="15" x14ac:dyDescent="0.25"/>
  <cols>
    <col min="1" max="1" width="5" customWidth="1"/>
    <col min="2" max="2" width="27" customWidth="1"/>
    <col min="3" max="4" width="27.5703125" customWidth="1"/>
    <col min="5" max="5" width="38.5703125" style="91" customWidth="1"/>
    <col min="6" max="6" width="43.42578125" customWidth="1"/>
    <col min="7" max="7" width="36.85546875" customWidth="1"/>
    <col min="8" max="8" width="17.42578125" customWidth="1"/>
    <col min="9" max="9" width="9" customWidth="1"/>
    <col min="10" max="10" width="13.28515625" customWidth="1"/>
    <col min="11" max="11" width="8.5703125" customWidth="1"/>
    <col min="12" max="12" width="13.42578125" customWidth="1"/>
    <col min="13" max="13" width="22.28515625" customWidth="1"/>
    <col min="14" max="14" width="52.42578125" customWidth="1"/>
    <col min="15" max="15" width="20" customWidth="1"/>
    <col min="16" max="19" width="24.7109375" customWidth="1"/>
    <col min="20" max="20" width="26" style="60" customWidth="1"/>
    <col min="21" max="21" width="20.5703125" style="60" customWidth="1"/>
    <col min="22" max="22" width="15.7109375" customWidth="1"/>
    <col min="23" max="23" width="59" style="58" customWidth="1"/>
    <col min="24" max="24" width="22.42578125" style="60" customWidth="1"/>
    <col min="25" max="25" width="13" style="60" customWidth="1"/>
    <col min="26" max="26" width="19.140625" style="60" customWidth="1"/>
    <col min="27" max="27" width="11.28515625" style="60" customWidth="1"/>
    <col min="28" max="28" width="23.42578125" style="60" customWidth="1"/>
    <col min="29" max="29" width="51.28515625" style="63" customWidth="1"/>
    <col min="30" max="32" width="20.7109375" style="60" customWidth="1"/>
    <col min="33" max="34" width="22.42578125" style="60" customWidth="1"/>
    <col min="35" max="35" width="22.5703125" style="60" customWidth="1"/>
    <col min="36" max="36" width="16.42578125" style="60" customWidth="1"/>
  </cols>
  <sheetData>
    <row r="1" spans="1:36" ht="60.75" customHeight="1" x14ac:dyDescent="0.25">
      <c r="A1" s="204" t="s">
        <v>0</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6"/>
      <c r="AI1" s="207"/>
      <c r="AJ1" s="208"/>
    </row>
    <row r="2" spans="1:36" ht="39.75" customHeight="1" x14ac:dyDescent="0.25">
      <c r="A2" s="216" t="s">
        <v>449</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8"/>
      <c r="AI2" s="209"/>
      <c r="AJ2" s="210"/>
    </row>
    <row r="3" spans="1:36" ht="28.5" customHeight="1" x14ac:dyDescent="0.25">
      <c r="A3" s="213" t="s">
        <v>188</v>
      </c>
      <c r="B3" s="214"/>
      <c r="C3" s="214"/>
      <c r="D3" s="214"/>
      <c r="E3" s="214"/>
      <c r="F3" s="214"/>
      <c r="G3" s="214"/>
      <c r="H3" s="214"/>
      <c r="I3" s="214"/>
      <c r="J3" s="215"/>
      <c r="K3" s="213" t="s">
        <v>450</v>
      </c>
      <c r="L3" s="214"/>
      <c r="M3" s="214"/>
      <c r="N3" s="214"/>
      <c r="O3" s="214"/>
      <c r="P3" s="214"/>
      <c r="Q3" s="214"/>
      <c r="R3" s="214"/>
      <c r="S3" s="214"/>
      <c r="T3" s="214"/>
      <c r="U3" s="215"/>
      <c r="V3" s="213" t="s">
        <v>451</v>
      </c>
      <c r="W3" s="214"/>
      <c r="X3" s="214"/>
      <c r="Y3" s="214"/>
      <c r="Z3" s="214"/>
      <c r="AA3" s="214"/>
      <c r="AB3" s="214"/>
      <c r="AC3" s="214"/>
      <c r="AD3" s="214"/>
      <c r="AE3" s="214"/>
      <c r="AF3" s="214"/>
      <c r="AG3" s="214"/>
      <c r="AH3" s="215"/>
      <c r="AI3" s="211"/>
      <c r="AJ3" s="212"/>
    </row>
    <row r="4" spans="1:36" ht="26.25" customHeight="1" x14ac:dyDescent="0.25">
      <c r="A4" s="219" t="s">
        <v>187</v>
      </c>
      <c r="B4" s="222" t="s">
        <v>4</v>
      </c>
      <c r="C4" s="223"/>
      <c r="D4" s="223"/>
      <c r="E4" s="223"/>
      <c r="F4" s="223"/>
      <c r="G4" s="224"/>
      <c r="H4" s="222" t="s">
        <v>14</v>
      </c>
      <c r="I4" s="223"/>
      <c r="J4" s="223"/>
      <c r="K4" s="223"/>
      <c r="L4" s="223"/>
      <c r="M4" s="223"/>
      <c r="N4" s="225" t="s">
        <v>150</v>
      </c>
      <c r="O4" s="226"/>
      <c r="P4" s="226"/>
      <c r="Q4" s="226"/>
      <c r="R4" s="226"/>
      <c r="S4" s="226"/>
      <c r="T4" s="226"/>
      <c r="U4" s="226"/>
      <c r="V4" s="226"/>
      <c r="W4" s="227"/>
      <c r="X4" s="228" t="s">
        <v>114</v>
      </c>
      <c r="Y4" s="229"/>
      <c r="Z4" s="229"/>
      <c r="AA4" s="229"/>
      <c r="AB4" s="229"/>
      <c r="AC4" s="230"/>
      <c r="AD4" s="102" t="s">
        <v>7</v>
      </c>
      <c r="AE4" s="243">
        <v>45930</v>
      </c>
      <c r="AF4" s="244"/>
      <c r="AG4" s="235" t="s">
        <v>40</v>
      </c>
      <c r="AH4" s="236"/>
      <c r="AI4" s="236"/>
      <c r="AJ4" s="237"/>
    </row>
    <row r="5" spans="1:36" ht="28.5" customHeight="1" x14ac:dyDescent="0.25">
      <c r="A5" s="220"/>
      <c r="B5" s="238" t="s">
        <v>3</v>
      </c>
      <c r="C5" s="240" t="s">
        <v>149</v>
      </c>
      <c r="D5" s="240" t="s">
        <v>443</v>
      </c>
      <c r="E5" s="240" t="s">
        <v>8</v>
      </c>
      <c r="F5" s="238" t="s">
        <v>9</v>
      </c>
      <c r="G5" s="238" t="s">
        <v>10</v>
      </c>
      <c r="H5" s="241" t="s">
        <v>11</v>
      </c>
      <c r="I5" s="241"/>
      <c r="J5" s="241" t="s">
        <v>12</v>
      </c>
      <c r="K5" s="241"/>
      <c r="L5" s="233" t="s">
        <v>13</v>
      </c>
      <c r="M5" s="242" t="s">
        <v>14</v>
      </c>
      <c r="N5" s="231" t="s">
        <v>272</v>
      </c>
      <c r="O5" s="233" t="s">
        <v>455</v>
      </c>
      <c r="P5" s="233" t="s">
        <v>439</v>
      </c>
      <c r="Q5" s="233" t="s">
        <v>440</v>
      </c>
      <c r="R5" s="233" t="s">
        <v>441</v>
      </c>
      <c r="S5" s="233" t="s">
        <v>442</v>
      </c>
      <c r="T5" s="233" t="s">
        <v>5</v>
      </c>
      <c r="U5" s="233" t="s">
        <v>120</v>
      </c>
      <c r="V5" s="233" t="s">
        <v>6</v>
      </c>
      <c r="W5" s="255" t="s">
        <v>452</v>
      </c>
      <c r="X5" s="245" t="s">
        <v>11</v>
      </c>
      <c r="Y5" s="245"/>
      <c r="Z5" s="245" t="s">
        <v>12</v>
      </c>
      <c r="AA5" s="245"/>
      <c r="AB5" s="204" t="s">
        <v>39</v>
      </c>
      <c r="AC5" s="206"/>
      <c r="AD5" s="246" t="s">
        <v>15</v>
      </c>
      <c r="AE5" s="247"/>
      <c r="AF5" s="248"/>
      <c r="AG5" s="245" t="s">
        <v>41</v>
      </c>
      <c r="AH5" s="245" t="s">
        <v>42</v>
      </c>
      <c r="AI5" s="245" t="s">
        <v>5</v>
      </c>
      <c r="AJ5" s="240" t="s">
        <v>6</v>
      </c>
    </row>
    <row r="6" spans="1:36" ht="30" x14ac:dyDescent="0.25">
      <c r="A6" s="221"/>
      <c r="B6" s="239"/>
      <c r="C6" s="240"/>
      <c r="D6" s="240" t="s">
        <v>443</v>
      </c>
      <c r="E6" s="240"/>
      <c r="F6" s="239"/>
      <c r="G6" s="239"/>
      <c r="H6" s="183" t="s">
        <v>16</v>
      </c>
      <c r="I6" s="183" t="s">
        <v>17</v>
      </c>
      <c r="J6" s="183" t="s">
        <v>16</v>
      </c>
      <c r="K6" s="183" t="s">
        <v>17</v>
      </c>
      <c r="L6" s="234"/>
      <c r="M6" s="234"/>
      <c r="N6" s="232"/>
      <c r="O6" s="234"/>
      <c r="P6" s="234"/>
      <c r="Q6" s="234"/>
      <c r="R6" s="234"/>
      <c r="S6" s="234"/>
      <c r="T6" s="234"/>
      <c r="U6" s="234"/>
      <c r="V6" s="234"/>
      <c r="W6" s="256"/>
      <c r="X6" s="70" t="s">
        <v>16</v>
      </c>
      <c r="Y6" s="70" t="s">
        <v>17</v>
      </c>
      <c r="Z6" s="70" t="s">
        <v>16</v>
      </c>
      <c r="AA6" s="70" t="s">
        <v>17</v>
      </c>
      <c r="AB6" s="70" t="s">
        <v>28</v>
      </c>
      <c r="AC6" s="166" t="s">
        <v>32</v>
      </c>
      <c r="AD6" s="173" t="s">
        <v>13</v>
      </c>
      <c r="AE6" s="173" t="s">
        <v>14</v>
      </c>
      <c r="AF6" s="101" t="s">
        <v>43</v>
      </c>
      <c r="AG6" s="245"/>
      <c r="AH6" s="245"/>
      <c r="AI6" s="245"/>
      <c r="AJ6" s="240"/>
    </row>
    <row r="7" spans="1:36" ht="150" x14ac:dyDescent="0.25">
      <c r="A7" s="71">
        <v>1</v>
      </c>
      <c r="B7" s="121" t="s">
        <v>154</v>
      </c>
      <c r="C7" s="249" t="s">
        <v>153</v>
      </c>
      <c r="D7" s="120" t="s">
        <v>461</v>
      </c>
      <c r="E7" s="105" t="s">
        <v>453</v>
      </c>
      <c r="F7" s="72" t="s">
        <v>377</v>
      </c>
      <c r="G7" s="72" t="s">
        <v>454</v>
      </c>
      <c r="H7" s="184" t="s">
        <v>21</v>
      </c>
      <c r="I7" s="185">
        <f t="shared" ref="I7:I24" si="0">IF(H7=0," ",VLOOKUP(H7,$H$71:$I$75,2,FALSE))</f>
        <v>80</v>
      </c>
      <c r="J7" s="184" t="s">
        <v>23</v>
      </c>
      <c r="K7" s="185">
        <f t="shared" ref="K7:K24" si="1">IF(J7=0," ",VLOOKUP(J7,$J$71:$K$75,2,FALSE))</f>
        <v>60</v>
      </c>
      <c r="L7" s="196">
        <f>(I7+K7)/2</f>
        <v>70</v>
      </c>
      <c r="M7" s="186" t="str">
        <f>+IF(L7&gt;=96,"EXTREMO",IF(L7&gt;=80,"ALTA",IF(L7&gt;=40,"MODERADA",IF(L7&gt;=20,"BAJA","SIN VALOR"))))</f>
        <v>MODERADA</v>
      </c>
      <c r="N7" s="74" t="s">
        <v>376</v>
      </c>
      <c r="O7" s="74" t="s">
        <v>460</v>
      </c>
      <c r="P7" s="184" t="s">
        <v>456</v>
      </c>
      <c r="Q7" s="74" t="s">
        <v>457</v>
      </c>
      <c r="R7" s="74" t="s">
        <v>458</v>
      </c>
      <c r="S7" s="74" t="s">
        <v>459</v>
      </c>
      <c r="T7" s="75" t="s">
        <v>176</v>
      </c>
      <c r="U7" s="75" t="s">
        <v>273</v>
      </c>
      <c r="V7" s="188">
        <v>46022</v>
      </c>
      <c r="W7" s="163"/>
      <c r="X7" s="184" t="s">
        <v>25</v>
      </c>
      <c r="Y7" s="185">
        <f>IF(X7=0," ",VLOOKUP(X7,$H$71:$I$75,2,FALSE))</f>
        <v>40</v>
      </c>
      <c r="Z7" s="184" t="s">
        <v>19</v>
      </c>
      <c r="AA7" s="185">
        <f t="shared" ref="AA7:AA21" si="2">IF(Z7=0," ",VLOOKUP(Z7,$J$71:$K$75,2,FALSE))</f>
        <v>20</v>
      </c>
      <c r="AB7" s="184" t="s">
        <v>35</v>
      </c>
      <c r="AC7" s="80" t="s">
        <v>437</v>
      </c>
      <c r="AD7" s="189">
        <f>(Y7+AA7)/2</f>
        <v>30</v>
      </c>
      <c r="AE7" s="186" t="str">
        <f t="shared" ref="AE7:AE38" si="3">IF(AND(AD7&gt;=96,DY154&lt;96),"EXTREMO",IF(AND(AD7&gt;=80,DY154&lt;=80),"ALTA",IF(AND(AD7&gt;=40,DY154&lt;=40),"MODERADA",IF(AND(AD7&gt;=20,DY154&lt;=20),"BAJA"))))</f>
        <v>BAJA</v>
      </c>
      <c r="AF7" s="186" t="str">
        <f>IF(AD7&lt;L7,"POSITIVO",IF(AD7=L7,"SIN CAMBIO","NEGATIVO"))</f>
        <v>POSITIVO</v>
      </c>
      <c r="AG7" s="186" t="s">
        <v>37</v>
      </c>
      <c r="AH7" s="62" t="s">
        <v>37</v>
      </c>
      <c r="AI7" s="75" t="str">
        <f>T7</f>
        <v xml:space="preserve">ASESOR DE PLANEACIÓN </v>
      </c>
      <c r="AJ7" s="76">
        <v>46022</v>
      </c>
    </row>
    <row r="8" spans="1:36" ht="220.5" customHeight="1" x14ac:dyDescent="0.25">
      <c r="A8" s="71">
        <v>2</v>
      </c>
      <c r="B8" s="121" t="s">
        <v>154</v>
      </c>
      <c r="C8" s="249"/>
      <c r="D8" s="120" t="s">
        <v>462</v>
      </c>
      <c r="E8" s="105" t="s">
        <v>229</v>
      </c>
      <c r="F8" s="72" t="s">
        <v>378</v>
      </c>
      <c r="G8" s="72" t="s">
        <v>379</v>
      </c>
      <c r="H8" s="184" t="s">
        <v>18</v>
      </c>
      <c r="I8" s="185">
        <f t="shared" si="0"/>
        <v>60</v>
      </c>
      <c r="J8" s="184" t="s">
        <v>23</v>
      </c>
      <c r="K8" s="185">
        <f t="shared" si="1"/>
        <v>60</v>
      </c>
      <c r="L8" s="196">
        <f t="shared" ref="L8:L65" si="4">(I8+K8)/2</f>
        <v>60</v>
      </c>
      <c r="M8" s="186" t="str">
        <f t="shared" ref="M8:M65" si="5">+IF(L8&gt;=96,"EXTREMO",IF(L8&gt;=80,"ALTA",IF(L8&gt;=40,"MODERADA",IF(L8&gt;=20,"BAJA","SIN VALOR"))))</f>
        <v>MODERADA</v>
      </c>
      <c r="N8" s="74" t="s">
        <v>446</v>
      </c>
      <c r="O8" s="74" t="s">
        <v>460</v>
      </c>
      <c r="P8" s="184" t="s">
        <v>456</v>
      </c>
      <c r="Q8" s="74" t="s">
        <v>457</v>
      </c>
      <c r="R8" s="74" t="s">
        <v>458</v>
      </c>
      <c r="S8" s="74" t="s">
        <v>459</v>
      </c>
      <c r="T8" s="75" t="s">
        <v>176</v>
      </c>
      <c r="U8" s="75" t="s">
        <v>121</v>
      </c>
      <c r="V8" s="188">
        <v>45843</v>
      </c>
      <c r="W8" s="163"/>
      <c r="X8" s="184" t="s">
        <v>25</v>
      </c>
      <c r="Y8" s="185">
        <v>20</v>
      </c>
      <c r="Z8" s="184" t="s">
        <v>24</v>
      </c>
      <c r="AA8" s="185">
        <f t="shared" si="2"/>
        <v>40</v>
      </c>
      <c r="AB8" s="184" t="s">
        <v>35</v>
      </c>
      <c r="AC8" s="80" t="s">
        <v>437</v>
      </c>
      <c r="AD8" s="189">
        <f t="shared" ref="AD8:AD65" si="6">(Y8+AA8)/2</f>
        <v>30</v>
      </c>
      <c r="AE8" s="186" t="str">
        <f t="shared" si="3"/>
        <v>BAJA</v>
      </c>
      <c r="AF8" s="186" t="str">
        <f>IF(AD8&lt;L8,"POSITIVO",IF(AD8=L8,"SIN CAMBIO","NEGATIVO"))</f>
        <v>POSITIVO</v>
      </c>
      <c r="AG8" s="186" t="s">
        <v>37</v>
      </c>
      <c r="AH8" s="62" t="s">
        <v>37</v>
      </c>
      <c r="AI8" s="75" t="str">
        <f>T8</f>
        <v xml:space="preserve">ASESOR DE PLANEACIÓN </v>
      </c>
      <c r="AJ8" s="76">
        <v>46022</v>
      </c>
    </row>
    <row r="9" spans="1:36" ht="189.75" customHeight="1" x14ac:dyDescent="0.25">
      <c r="A9" s="71">
        <v>3</v>
      </c>
      <c r="B9" s="121" t="s">
        <v>154</v>
      </c>
      <c r="C9" s="249"/>
      <c r="D9" s="75" t="s">
        <v>463</v>
      </c>
      <c r="E9" s="107" t="s">
        <v>189</v>
      </c>
      <c r="F9" s="78" t="s">
        <v>382</v>
      </c>
      <c r="G9" s="78" t="s">
        <v>380</v>
      </c>
      <c r="H9" s="184" t="s">
        <v>21</v>
      </c>
      <c r="I9" s="185">
        <f t="shared" si="0"/>
        <v>80</v>
      </c>
      <c r="J9" s="184" t="s">
        <v>23</v>
      </c>
      <c r="K9" s="185">
        <f t="shared" si="1"/>
        <v>60</v>
      </c>
      <c r="L9" s="196">
        <f t="shared" si="4"/>
        <v>70</v>
      </c>
      <c r="M9" s="186" t="str">
        <f t="shared" si="5"/>
        <v>MODERADA</v>
      </c>
      <c r="N9" s="74" t="s">
        <v>447</v>
      </c>
      <c r="O9" s="74" t="s">
        <v>460</v>
      </c>
      <c r="P9" s="184" t="s">
        <v>456</v>
      </c>
      <c r="Q9" s="74" t="s">
        <v>457</v>
      </c>
      <c r="R9" s="74" t="s">
        <v>458</v>
      </c>
      <c r="S9" s="74" t="s">
        <v>459</v>
      </c>
      <c r="T9" s="75" t="s">
        <v>176</v>
      </c>
      <c r="U9" s="75" t="s">
        <v>287</v>
      </c>
      <c r="V9" s="188">
        <v>45752</v>
      </c>
      <c r="W9" s="163"/>
      <c r="X9" s="184" t="s">
        <v>25</v>
      </c>
      <c r="Y9" s="185">
        <v>30</v>
      </c>
      <c r="Z9" s="184" t="s">
        <v>19</v>
      </c>
      <c r="AA9" s="185">
        <f t="shared" si="2"/>
        <v>20</v>
      </c>
      <c r="AB9" s="184" t="s">
        <v>35</v>
      </c>
      <c r="AC9" s="80" t="s">
        <v>437</v>
      </c>
      <c r="AD9" s="189">
        <f t="shared" si="6"/>
        <v>25</v>
      </c>
      <c r="AE9" s="186" t="str">
        <f t="shared" si="3"/>
        <v>BAJA</v>
      </c>
      <c r="AF9" s="186" t="str">
        <f>IF(AD9&lt;L9,"POSITIVO",IF(AD9=L9,"SIN CAMBIO","NEGATIVO"))</f>
        <v>POSITIVO</v>
      </c>
      <c r="AG9" s="186" t="s">
        <v>37</v>
      </c>
      <c r="AH9" s="62" t="s">
        <v>37</v>
      </c>
      <c r="AI9" s="75" t="str">
        <f t="shared" ref="AI9:AI60" si="7">T9</f>
        <v xml:space="preserve">ASESOR DE PLANEACIÓN </v>
      </c>
      <c r="AJ9" s="76">
        <v>46022</v>
      </c>
    </row>
    <row r="10" spans="1:36" ht="150" x14ac:dyDescent="0.25">
      <c r="A10" s="71">
        <v>4</v>
      </c>
      <c r="B10" s="121" t="s">
        <v>154</v>
      </c>
      <c r="C10" s="249"/>
      <c r="D10" s="75" t="s">
        <v>464</v>
      </c>
      <c r="E10" s="107" t="s">
        <v>199</v>
      </c>
      <c r="F10" s="78" t="s">
        <v>383</v>
      </c>
      <c r="G10" s="78" t="s">
        <v>381</v>
      </c>
      <c r="H10" s="184" t="s">
        <v>21</v>
      </c>
      <c r="I10" s="185">
        <f t="shared" si="0"/>
        <v>80</v>
      </c>
      <c r="J10" s="184" t="s">
        <v>23</v>
      </c>
      <c r="K10" s="185">
        <f t="shared" si="1"/>
        <v>60</v>
      </c>
      <c r="L10" s="196">
        <f t="shared" si="4"/>
        <v>70</v>
      </c>
      <c r="M10" s="186" t="str">
        <f t="shared" si="5"/>
        <v>MODERADA</v>
      </c>
      <c r="N10" s="78" t="s">
        <v>448</v>
      </c>
      <c r="O10" s="74" t="s">
        <v>460</v>
      </c>
      <c r="P10" s="184" t="s">
        <v>456</v>
      </c>
      <c r="Q10" s="74" t="s">
        <v>457</v>
      </c>
      <c r="R10" s="74" t="s">
        <v>458</v>
      </c>
      <c r="S10" s="74" t="s">
        <v>459</v>
      </c>
      <c r="T10" s="75" t="s">
        <v>176</v>
      </c>
      <c r="U10" s="75" t="s">
        <v>287</v>
      </c>
      <c r="V10" s="188">
        <v>45752</v>
      </c>
      <c r="W10" s="163"/>
      <c r="X10" s="184" t="s">
        <v>25</v>
      </c>
      <c r="Y10" s="185">
        <f t="shared" ref="Y10:Y21" si="8">IF(X10=0," ",VLOOKUP(X10,$H$71:$I$75,2,FALSE))</f>
        <v>40</v>
      </c>
      <c r="Z10" s="184" t="s">
        <v>19</v>
      </c>
      <c r="AA10" s="185">
        <f t="shared" si="2"/>
        <v>20</v>
      </c>
      <c r="AB10" s="184" t="s">
        <v>35</v>
      </c>
      <c r="AC10" s="80" t="s">
        <v>437</v>
      </c>
      <c r="AD10" s="189">
        <f t="shared" si="6"/>
        <v>30</v>
      </c>
      <c r="AE10" s="186" t="str">
        <f t="shared" si="3"/>
        <v>BAJA</v>
      </c>
      <c r="AF10" s="186" t="str">
        <f>IF(AD10&lt;L10,"POSITIVO",IF(AD10=L10,"SIN CAMBIO","NEGATIVO"))</f>
        <v>POSITIVO</v>
      </c>
      <c r="AG10" s="186" t="s">
        <v>37</v>
      </c>
      <c r="AH10" s="62" t="s">
        <v>37</v>
      </c>
      <c r="AI10" s="75" t="str">
        <f t="shared" si="7"/>
        <v xml:space="preserve">ASESOR DE PLANEACIÓN </v>
      </c>
      <c r="AJ10" s="76">
        <v>46022</v>
      </c>
    </row>
    <row r="11" spans="1:36" ht="255" x14ac:dyDescent="0.25">
      <c r="A11" s="71">
        <v>5</v>
      </c>
      <c r="B11" s="252" t="s">
        <v>262</v>
      </c>
      <c r="C11" s="250" t="s">
        <v>222</v>
      </c>
      <c r="D11" s="174" t="s">
        <v>465</v>
      </c>
      <c r="E11" s="107" t="s">
        <v>418</v>
      </c>
      <c r="F11" s="78" t="s">
        <v>270</v>
      </c>
      <c r="G11" s="78" t="s">
        <v>271</v>
      </c>
      <c r="H11" s="184" t="s">
        <v>18</v>
      </c>
      <c r="I11" s="185">
        <f t="shared" si="0"/>
        <v>60</v>
      </c>
      <c r="J11" s="184" t="s">
        <v>23</v>
      </c>
      <c r="K11" s="185">
        <f t="shared" si="1"/>
        <v>60</v>
      </c>
      <c r="L11" s="196">
        <f t="shared" si="4"/>
        <v>60</v>
      </c>
      <c r="M11" s="186" t="str">
        <f t="shared" si="5"/>
        <v>MODERADA</v>
      </c>
      <c r="N11" s="78" t="s">
        <v>405</v>
      </c>
      <c r="O11" s="74" t="s">
        <v>460</v>
      </c>
      <c r="P11" s="184" t="s">
        <v>456</v>
      </c>
      <c r="Q11" s="74" t="s">
        <v>457</v>
      </c>
      <c r="R11" s="74" t="s">
        <v>458</v>
      </c>
      <c r="S11" s="74" t="s">
        <v>459</v>
      </c>
      <c r="T11" s="75" t="s">
        <v>224</v>
      </c>
      <c r="U11" s="75" t="s">
        <v>121</v>
      </c>
      <c r="V11" s="188">
        <v>45843</v>
      </c>
      <c r="W11" s="163"/>
      <c r="X11" s="184" t="s">
        <v>25</v>
      </c>
      <c r="Y11" s="185">
        <f t="shared" si="8"/>
        <v>40</v>
      </c>
      <c r="Z11" s="184" t="s">
        <v>24</v>
      </c>
      <c r="AA11" s="185">
        <f t="shared" si="2"/>
        <v>40</v>
      </c>
      <c r="AB11" s="184" t="s">
        <v>35</v>
      </c>
      <c r="AC11" s="80" t="s">
        <v>437</v>
      </c>
      <c r="AD11" s="189">
        <f t="shared" si="6"/>
        <v>40</v>
      </c>
      <c r="AE11" s="186" t="str">
        <f t="shared" si="3"/>
        <v>MODERADA</v>
      </c>
      <c r="AF11" s="186" t="str">
        <f>IF(AD11&lt;L11,"POSITIVO",IF(AD11=L11,"SIN CAMBIO","NEGATIVO"))</f>
        <v>POSITIVO</v>
      </c>
      <c r="AG11" s="186" t="s">
        <v>37</v>
      </c>
      <c r="AH11" s="62" t="s">
        <v>37</v>
      </c>
      <c r="AI11" s="75" t="str">
        <f t="shared" si="7"/>
        <v>ASESOR GESTIÓN INTEGRAL</v>
      </c>
      <c r="AJ11" s="76">
        <v>46022</v>
      </c>
    </row>
    <row r="12" spans="1:36" ht="318.75" customHeight="1" x14ac:dyDescent="0.25">
      <c r="A12" s="71">
        <v>6</v>
      </c>
      <c r="B12" s="253"/>
      <c r="C12" s="251"/>
      <c r="D12" s="153" t="s">
        <v>578</v>
      </c>
      <c r="E12" s="107" t="s">
        <v>579</v>
      </c>
      <c r="F12" s="78" t="s">
        <v>424</v>
      </c>
      <c r="G12" s="78" t="s">
        <v>420</v>
      </c>
      <c r="H12" s="184" t="s">
        <v>18</v>
      </c>
      <c r="I12" s="185">
        <f t="shared" si="0"/>
        <v>60</v>
      </c>
      <c r="J12" s="184" t="s">
        <v>23</v>
      </c>
      <c r="K12" s="185">
        <f t="shared" si="1"/>
        <v>60</v>
      </c>
      <c r="L12" s="196">
        <f t="shared" si="4"/>
        <v>60</v>
      </c>
      <c r="M12" s="186" t="str">
        <f t="shared" si="5"/>
        <v>MODERADA</v>
      </c>
      <c r="N12" s="78" t="s">
        <v>406</v>
      </c>
      <c r="O12" s="74" t="s">
        <v>460</v>
      </c>
      <c r="P12" s="184" t="s">
        <v>456</v>
      </c>
      <c r="Q12" s="74" t="s">
        <v>457</v>
      </c>
      <c r="R12" s="74" t="s">
        <v>458</v>
      </c>
      <c r="S12" s="74" t="s">
        <v>459</v>
      </c>
      <c r="T12" s="75" t="s">
        <v>224</v>
      </c>
      <c r="U12" s="75" t="s">
        <v>121</v>
      </c>
      <c r="V12" s="188">
        <v>45843</v>
      </c>
      <c r="W12" s="163"/>
      <c r="X12" s="184" t="s">
        <v>25</v>
      </c>
      <c r="Y12" s="185">
        <f t="shared" si="8"/>
        <v>40</v>
      </c>
      <c r="Z12" s="184" t="s">
        <v>24</v>
      </c>
      <c r="AA12" s="185">
        <f t="shared" si="2"/>
        <v>40</v>
      </c>
      <c r="AB12" s="184" t="s">
        <v>35</v>
      </c>
      <c r="AC12" s="80" t="s">
        <v>437</v>
      </c>
      <c r="AD12" s="189">
        <f t="shared" si="6"/>
        <v>40</v>
      </c>
      <c r="AE12" s="186" t="str">
        <f t="shared" si="3"/>
        <v>MODERADA</v>
      </c>
      <c r="AF12" s="186" t="s">
        <v>414</v>
      </c>
      <c r="AG12" s="186" t="s">
        <v>37</v>
      </c>
      <c r="AH12" s="62" t="s">
        <v>37</v>
      </c>
      <c r="AI12" s="75" t="str">
        <f t="shared" ref="AI12" si="9">T12</f>
        <v>ASESOR GESTIÓN INTEGRAL</v>
      </c>
      <c r="AJ12" s="76">
        <v>46022</v>
      </c>
    </row>
    <row r="13" spans="1:36" ht="255" x14ac:dyDescent="0.25">
      <c r="A13" s="71">
        <v>7</v>
      </c>
      <c r="B13" s="261"/>
      <c r="C13" s="251"/>
      <c r="D13" s="153" t="s">
        <v>466</v>
      </c>
      <c r="E13" s="107" t="s">
        <v>178</v>
      </c>
      <c r="F13" s="78" t="s">
        <v>419</v>
      </c>
      <c r="G13" s="78" t="s">
        <v>420</v>
      </c>
      <c r="H13" s="184" t="s">
        <v>18</v>
      </c>
      <c r="I13" s="185">
        <f t="shared" si="0"/>
        <v>60</v>
      </c>
      <c r="J13" s="184" t="s">
        <v>23</v>
      </c>
      <c r="K13" s="185">
        <f t="shared" si="1"/>
        <v>60</v>
      </c>
      <c r="L13" s="196">
        <f t="shared" si="4"/>
        <v>60</v>
      </c>
      <c r="M13" s="186" t="str">
        <f t="shared" si="5"/>
        <v>MODERADA</v>
      </c>
      <c r="N13" s="78" t="s">
        <v>406</v>
      </c>
      <c r="O13" s="74" t="s">
        <v>460</v>
      </c>
      <c r="P13" s="184" t="s">
        <v>456</v>
      </c>
      <c r="Q13" s="74" t="s">
        <v>457</v>
      </c>
      <c r="R13" s="74" t="s">
        <v>458</v>
      </c>
      <c r="S13" s="74" t="s">
        <v>459</v>
      </c>
      <c r="T13" s="75" t="s">
        <v>224</v>
      </c>
      <c r="U13" s="75" t="s">
        <v>121</v>
      </c>
      <c r="V13" s="188">
        <v>45843</v>
      </c>
      <c r="W13" s="163"/>
      <c r="X13" s="184" t="s">
        <v>25</v>
      </c>
      <c r="Y13" s="185">
        <f t="shared" si="8"/>
        <v>40</v>
      </c>
      <c r="Z13" s="184" t="s">
        <v>24</v>
      </c>
      <c r="AA13" s="185">
        <f t="shared" si="2"/>
        <v>40</v>
      </c>
      <c r="AB13" s="184" t="s">
        <v>35</v>
      </c>
      <c r="AC13" s="80" t="s">
        <v>437</v>
      </c>
      <c r="AD13" s="189">
        <f t="shared" si="6"/>
        <v>40</v>
      </c>
      <c r="AE13" s="186" t="str">
        <f t="shared" si="3"/>
        <v>MODERADA</v>
      </c>
      <c r="AF13" s="186" t="str">
        <f t="shared" ref="AF13:AF37" si="10">IF(AD13&lt;L13,"POSITIVO",IF(AD13=L13,"SIN CAMBIO","NEGATIVO"))</f>
        <v>POSITIVO</v>
      </c>
      <c r="AG13" s="186" t="s">
        <v>37</v>
      </c>
      <c r="AH13" s="62" t="s">
        <v>37</v>
      </c>
      <c r="AI13" s="75" t="str">
        <f t="shared" si="7"/>
        <v>ASESOR GESTIÓN INTEGRAL</v>
      </c>
      <c r="AJ13" s="76">
        <v>46022</v>
      </c>
    </row>
    <row r="14" spans="1:36" ht="363.75" customHeight="1" x14ac:dyDescent="0.25">
      <c r="A14" s="71">
        <v>8</v>
      </c>
      <c r="B14" s="121" t="s">
        <v>164</v>
      </c>
      <c r="C14" s="252" t="s">
        <v>155</v>
      </c>
      <c r="D14" s="175" t="s">
        <v>467</v>
      </c>
      <c r="E14" s="107" t="s">
        <v>316</v>
      </c>
      <c r="F14" s="78" t="s">
        <v>94</v>
      </c>
      <c r="G14" s="78" t="s">
        <v>317</v>
      </c>
      <c r="H14" s="184" t="s">
        <v>18</v>
      </c>
      <c r="I14" s="185">
        <f t="shared" si="0"/>
        <v>60</v>
      </c>
      <c r="J14" s="184" t="s">
        <v>24</v>
      </c>
      <c r="K14" s="185">
        <f t="shared" si="1"/>
        <v>40</v>
      </c>
      <c r="L14" s="196">
        <f t="shared" si="4"/>
        <v>50</v>
      </c>
      <c r="M14" s="186" t="str">
        <f t="shared" si="5"/>
        <v>MODERADA</v>
      </c>
      <c r="N14" s="82" t="s">
        <v>318</v>
      </c>
      <c r="O14" s="74" t="s">
        <v>460</v>
      </c>
      <c r="P14" s="184" t="s">
        <v>456</v>
      </c>
      <c r="Q14" s="74" t="s">
        <v>457</v>
      </c>
      <c r="R14" s="74" t="s">
        <v>458</v>
      </c>
      <c r="S14" s="74" t="s">
        <v>459</v>
      </c>
      <c r="T14" s="75" t="s">
        <v>210</v>
      </c>
      <c r="U14" s="75" t="s">
        <v>273</v>
      </c>
      <c r="V14" s="188">
        <v>46022</v>
      </c>
      <c r="W14" s="163"/>
      <c r="X14" s="184" t="s">
        <v>25</v>
      </c>
      <c r="Y14" s="185">
        <f t="shared" si="8"/>
        <v>40</v>
      </c>
      <c r="Z14" s="184" t="s">
        <v>24</v>
      </c>
      <c r="AA14" s="185">
        <f t="shared" si="2"/>
        <v>40</v>
      </c>
      <c r="AB14" s="184" t="s">
        <v>34</v>
      </c>
      <c r="AC14" s="80" t="s">
        <v>438</v>
      </c>
      <c r="AD14" s="189">
        <f t="shared" si="6"/>
        <v>40</v>
      </c>
      <c r="AE14" s="186" t="str">
        <f t="shared" si="3"/>
        <v>MODERADA</v>
      </c>
      <c r="AF14" s="186" t="str">
        <f t="shared" si="10"/>
        <v>POSITIVO</v>
      </c>
      <c r="AG14" s="186" t="s">
        <v>38</v>
      </c>
      <c r="AH14" s="62" t="s">
        <v>38</v>
      </c>
      <c r="AI14" s="75" t="str">
        <f t="shared" si="7"/>
        <v>COORDINADOR GRUPO DISEÑO Y SUPERVISIÓN VIVIENDA FISCAL</v>
      </c>
      <c r="AJ14" s="76">
        <v>46022</v>
      </c>
    </row>
    <row r="15" spans="1:36" ht="186" customHeight="1" x14ac:dyDescent="0.25">
      <c r="A15" s="71">
        <v>9</v>
      </c>
      <c r="B15" s="155" t="s">
        <v>323</v>
      </c>
      <c r="C15" s="251"/>
      <c r="D15" s="153" t="s">
        <v>468</v>
      </c>
      <c r="E15" s="107" t="s">
        <v>326</v>
      </c>
      <c r="F15" s="78" t="s">
        <v>325</v>
      </c>
      <c r="G15" s="78" t="s">
        <v>324</v>
      </c>
      <c r="H15" s="184" t="s">
        <v>21</v>
      </c>
      <c r="I15" s="185">
        <f t="shared" si="0"/>
        <v>80</v>
      </c>
      <c r="J15" s="184" t="s">
        <v>23</v>
      </c>
      <c r="K15" s="185">
        <f t="shared" si="1"/>
        <v>60</v>
      </c>
      <c r="L15" s="196">
        <f t="shared" si="4"/>
        <v>70</v>
      </c>
      <c r="M15" s="186" t="str">
        <f t="shared" si="5"/>
        <v>MODERADA</v>
      </c>
      <c r="N15" s="82" t="s">
        <v>328</v>
      </c>
      <c r="O15" s="74" t="s">
        <v>460</v>
      </c>
      <c r="P15" s="184" t="s">
        <v>456</v>
      </c>
      <c r="Q15" s="74" t="s">
        <v>457</v>
      </c>
      <c r="R15" s="74" t="s">
        <v>458</v>
      </c>
      <c r="S15" s="74" t="s">
        <v>459</v>
      </c>
      <c r="T15" s="75" t="s">
        <v>327</v>
      </c>
      <c r="U15" s="75" t="s">
        <v>121</v>
      </c>
      <c r="V15" s="188">
        <v>45843</v>
      </c>
      <c r="W15" s="163"/>
      <c r="X15" s="184" t="s">
        <v>25</v>
      </c>
      <c r="Y15" s="185">
        <f t="shared" si="8"/>
        <v>40</v>
      </c>
      <c r="Z15" s="184" t="s">
        <v>19</v>
      </c>
      <c r="AA15" s="185">
        <f t="shared" si="2"/>
        <v>20</v>
      </c>
      <c r="AB15" s="184" t="s">
        <v>35</v>
      </c>
      <c r="AC15" s="80" t="s">
        <v>437</v>
      </c>
      <c r="AD15" s="189">
        <f t="shared" si="6"/>
        <v>30</v>
      </c>
      <c r="AE15" s="186" t="str">
        <f t="shared" si="3"/>
        <v>BAJA</v>
      </c>
      <c r="AF15" s="186" t="str">
        <f t="shared" si="10"/>
        <v>POSITIVO</v>
      </c>
      <c r="AG15" s="186" t="s">
        <v>37</v>
      </c>
      <c r="AH15" s="62" t="s">
        <v>37</v>
      </c>
      <c r="AI15" s="75" t="str">
        <f t="shared" si="7"/>
        <v>COORDINADOR GRUPO DISEÑO Y SUPERVISION CONTRATOS
(SUPERVISORES ASIGNADOS)</v>
      </c>
      <c r="AJ15" s="76">
        <v>46022</v>
      </c>
    </row>
    <row r="16" spans="1:36" ht="282.75" customHeight="1" x14ac:dyDescent="0.25">
      <c r="A16" s="71">
        <v>10</v>
      </c>
      <c r="B16" s="121" t="s">
        <v>164</v>
      </c>
      <c r="C16" s="253"/>
      <c r="D16" s="176" t="s">
        <v>469</v>
      </c>
      <c r="E16" s="107" t="s">
        <v>319</v>
      </c>
      <c r="F16" s="78" t="s">
        <v>421</v>
      </c>
      <c r="G16" s="78" t="s">
        <v>320</v>
      </c>
      <c r="H16" s="184" t="s">
        <v>18</v>
      </c>
      <c r="I16" s="185">
        <f t="shared" si="0"/>
        <v>60</v>
      </c>
      <c r="J16" s="184" t="s">
        <v>23</v>
      </c>
      <c r="K16" s="185">
        <f t="shared" si="1"/>
        <v>60</v>
      </c>
      <c r="L16" s="196">
        <f t="shared" si="4"/>
        <v>60</v>
      </c>
      <c r="M16" s="186" t="str">
        <f t="shared" si="5"/>
        <v>MODERADA</v>
      </c>
      <c r="N16" s="82" t="s">
        <v>322</v>
      </c>
      <c r="O16" s="74" t="s">
        <v>460</v>
      </c>
      <c r="P16" s="184" t="s">
        <v>456</v>
      </c>
      <c r="Q16" s="74" t="s">
        <v>457</v>
      </c>
      <c r="R16" s="74" t="s">
        <v>458</v>
      </c>
      <c r="S16" s="74" t="s">
        <v>459</v>
      </c>
      <c r="T16" s="75" t="s">
        <v>321</v>
      </c>
      <c r="U16" s="75" t="s">
        <v>273</v>
      </c>
      <c r="V16" s="188">
        <v>46022</v>
      </c>
      <c r="W16" s="163"/>
      <c r="X16" s="184" t="s">
        <v>25</v>
      </c>
      <c r="Y16" s="185">
        <f t="shared" si="8"/>
        <v>40</v>
      </c>
      <c r="Z16" s="184" t="s">
        <v>19</v>
      </c>
      <c r="AA16" s="185">
        <f t="shared" si="2"/>
        <v>20</v>
      </c>
      <c r="AB16" s="184" t="s">
        <v>35</v>
      </c>
      <c r="AC16" s="80" t="s">
        <v>437</v>
      </c>
      <c r="AD16" s="189">
        <f t="shared" si="6"/>
        <v>30</v>
      </c>
      <c r="AE16" s="186" t="str">
        <f t="shared" si="3"/>
        <v>BAJA</v>
      </c>
      <c r="AF16" s="186" t="str">
        <f t="shared" si="10"/>
        <v>POSITIVO</v>
      </c>
      <c r="AG16" s="186" t="s">
        <v>37</v>
      </c>
      <c r="AH16" s="62" t="s">
        <v>37</v>
      </c>
      <c r="AI16" s="75" t="str">
        <f t="shared" si="7"/>
        <v xml:space="preserve">COORDINADOR GRUPO PROYECTOS Y PERSONAL ASIGNADO AL DISEÑO </v>
      </c>
      <c r="AJ16" s="76">
        <v>46022</v>
      </c>
    </row>
    <row r="17" spans="1:41" ht="285" customHeight="1" x14ac:dyDescent="0.25">
      <c r="A17" s="71">
        <v>11</v>
      </c>
      <c r="B17" s="155" t="s">
        <v>323</v>
      </c>
      <c r="C17" s="251"/>
      <c r="D17" s="153" t="s">
        <v>470</v>
      </c>
      <c r="E17" s="107" t="s">
        <v>95</v>
      </c>
      <c r="F17" s="78" t="s">
        <v>329</v>
      </c>
      <c r="G17" s="78" t="s">
        <v>330</v>
      </c>
      <c r="H17" s="184" t="s">
        <v>18</v>
      </c>
      <c r="I17" s="185">
        <f t="shared" si="0"/>
        <v>60</v>
      </c>
      <c r="J17" s="184" t="s">
        <v>23</v>
      </c>
      <c r="K17" s="185">
        <f t="shared" si="1"/>
        <v>60</v>
      </c>
      <c r="L17" s="196">
        <f t="shared" si="4"/>
        <v>60</v>
      </c>
      <c r="M17" s="186" t="str">
        <f t="shared" si="5"/>
        <v>MODERADA</v>
      </c>
      <c r="N17" s="82" t="s">
        <v>335</v>
      </c>
      <c r="O17" s="74" t="s">
        <v>460</v>
      </c>
      <c r="P17" s="184" t="s">
        <v>456</v>
      </c>
      <c r="Q17" s="74" t="s">
        <v>457</v>
      </c>
      <c r="R17" s="74" t="s">
        <v>458</v>
      </c>
      <c r="S17" s="74" t="s">
        <v>459</v>
      </c>
      <c r="T17" s="75" t="s">
        <v>331</v>
      </c>
      <c r="U17" s="75" t="s">
        <v>121</v>
      </c>
      <c r="V17" s="188">
        <v>45843</v>
      </c>
      <c r="W17" s="163"/>
      <c r="X17" s="184" t="s">
        <v>25</v>
      </c>
      <c r="Y17" s="185">
        <f t="shared" si="8"/>
        <v>40</v>
      </c>
      <c r="Z17" s="184" t="s">
        <v>24</v>
      </c>
      <c r="AA17" s="185">
        <f t="shared" si="2"/>
        <v>40</v>
      </c>
      <c r="AB17" s="184" t="s">
        <v>35</v>
      </c>
      <c r="AC17" s="80" t="s">
        <v>437</v>
      </c>
      <c r="AD17" s="189">
        <f t="shared" si="6"/>
        <v>40</v>
      </c>
      <c r="AE17" s="186" t="str">
        <f t="shared" si="3"/>
        <v>MODERADA</v>
      </c>
      <c r="AF17" s="186" t="str">
        <f t="shared" si="10"/>
        <v>POSITIVO</v>
      </c>
      <c r="AG17" s="186" t="s">
        <v>37</v>
      </c>
      <c r="AH17" s="62" t="s">
        <v>37</v>
      </c>
      <c r="AI17" s="75" t="str">
        <f t="shared" si="7"/>
        <v>SUPERVISIÓN CONTRATOS ASIGNADOS Y
INTERVENTORÍA</v>
      </c>
      <c r="AJ17" s="76">
        <v>46022</v>
      </c>
      <c r="AO17" t="e">
        <f>+N16:AI16Q16M14:AO17</f>
        <v>#NAME?</v>
      </c>
    </row>
    <row r="18" spans="1:41" ht="237.75" customHeight="1" x14ac:dyDescent="0.25">
      <c r="A18" s="71">
        <v>12</v>
      </c>
      <c r="B18" s="156" t="s">
        <v>323</v>
      </c>
      <c r="C18" s="254"/>
      <c r="D18" s="120" t="s">
        <v>471</v>
      </c>
      <c r="E18" s="107" t="s">
        <v>332</v>
      </c>
      <c r="F18" s="78" t="s">
        <v>333</v>
      </c>
      <c r="G18" s="78" t="s">
        <v>334</v>
      </c>
      <c r="H18" s="184" t="s">
        <v>21</v>
      </c>
      <c r="I18" s="185">
        <f t="shared" si="0"/>
        <v>80</v>
      </c>
      <c r="J18" s="184" t="s">
        <v>23</v>
      </c>
      <c r="K18" s="185">
        <f t="shared" si="1"/>
        <v>60</v>
      </c>
      <c r="L18" s="196">
        <f t="shared" si="4"/>
        <v>70</v>
      </c>
      <c r="M18" s="186" t="str">
        <f t="shared" si="5"/>
        <v>MODERADA</v>
      </c>
      <c r="N18" s="82" t="s">
        <v>336</v>
      </c>
      <c r="O18" s="74" t="s">
        <v>460</v>
      </c>
      <c r="P18" s="184" t="s">
        <v>456</v>
      </c>
      <c r="Q18" s="74" t="s">
        <v>457</v>
      </c>
      <c r="R18" s="74" t="s">
        <v>458</v>
      </c>
      <c r="S18" s="74" t="s">
        <v>459</v>
      </c>
      <c r="T18" s="75" t="s">
        <v>331</v>
      </c>
      <c r="U18" s="75" t="s">
        <v>121</v>
      </c>
      <c r="V18" s="188">
        <v>45843</v>
      </c>
      <c r="W18" s="163"/>
      <c r="X18" s="184" t="s">
        <v>25</v>
      </c>
      <c r="Y18" s="185">
        <f t="shared" si="8"/>
        <v>40</v>
      </c>
      <c r="Z18" s="184" t="s">
        <v>24</v>
      </c>
      <c r="AA18" s="185">
        <f t="shared" si="2"/>
        <v>40</v>
      </c>
      <c r="AB18" s="184" t="s">
        <v>35</v>
      </c>
      <c r="AC18" s="80" t="s">
        <v>437</v>
      </c>
      <c r="AD18" s="189">
        <f t="shared" si="6"/>
        <v>40</v>
      </c>
      <c r="AE18" s="186" t="str">
        <f t="shared" si="3"/>
        <v>MODERADA</v>
      </c>
      <c r="AF18" s="186" t="str">
        <f t="shared" si="10"/>
        <v>POSITIVO</v>
      </c>
      <c r="AG18" s="186" t="s">
        <v>37</v>
      </c>
      <c r="AH18" s="62" t="s">
        <v>37</v>
      </c>
      <c r="AI18" s="75" t="str">
        <f t="shared" si="7"/>
        <v>SUPERVISIÓN CONTRATOS ASIGNADOS Y
INTERVENTORÍA</v>
      </c>
      <c r="AJ18" s="76">
        <v>46022</v>
      </c>
    </row>
    <row r="19" spans="1:41" ht="273.75" customHeight="1" x14ac:dyDescent="0.25">
      <c r="A19" s="71">
        <v>13</v>
      </c>
      <c r="B19" s="120" t="s">
        <v>247</v>
      </c>
      <c r="C19" s="250" t="s">
        <v>156</v>
      </c>
      <c r="D19" s="174" t="s">
        <v>472</v>
      </c>
      <c r="E19" s="107" t="s">
        <v>349</v>
      </c>
      <c r="F19" s="78" t="s">
        <v>350</v>
      </c>
      <c r="G19" s="78" t="s">
        <v>351</v>
      </c>
      <c r="H19" s="184" t="s">
        <v>25</v>
      </c>
      <c r="I19" s="185">
        <f t="shared" si="0"/>
        <v>40</v>
      </c>
      <c r="J19" s="184" t="s">
        <v>24</v>
      </c>
      <c r="K19" s="185">
        <f t="shared" si="1"/>
        <v>40</v>
      </c>
      <c r="L19" s="196">
        <f t="shared" si="4"/>
        <v>40</v>
      </c>
      <c r="M19" s="186" t="str">
        <f t="shared" si="5"/>
        <v>MODERADA</v>
      </c>
      <c r="N19" s="80" t="s">
        <v>352</v>
      </c>
      <c r="O19" s="74" t="s">
        <v>460</v>
      </c>
      <c r="P19" s="184" t="s">
        <v>456</v>
      </c>
      <c r="Q19" s="74" t="s">
        <v>457</v>
      </c>
      <c r="R19" s="74" t="s">
        <v>458</v>
      </c>
      <c r="S19" s="74" t="s">
        <v>459</v>
      </c>
      <c r="T19" s="103" t="s">
        <v>211</v>
      </c>
      <c r="U19" s="75" t="s">
        <v>121</v>
      </c>
      <c r="V19" s="188">
        <v>45843</v>
      </c>
      <c r="W19" s="163"/>
      <c r="X19" s="184" t="s">
        <v>25</v>
      </c>
      <c r="Y19" s="185">
        <f t="shared" si="8"/>
        <v>40</v>
      </c>
      <c r="Z19" s="184" t="s">
        <v>19</v>
      </c>
      <c r="AA19" s="185">
        <f t="shared" si="2"/>
        <v>20</v>
      </c>
      <c r="AB19" s="184" t="s">
        <v>35</v>
      </c>
      <c r="AC19" s="80" t="s">
        <v>437</v>
      </c>
      <c r="AD19" s="189">
        <f t="shared" si="6"/>
        <v>30</v>
      </c>
      <c r="AE19" s="186" t="str">
        <f t="shared" si="3"/>
        <v>BAJA</v>
      </c>
      <c r="AF19" s="186" t="str">
        <f t="shared" si="10"/>
        <v>POSITIVO</v>
      </c>
      <c r="AG19" s="186" t="s">
        <v>37</v>
      </c>
      <c r="AH19" s="62" t="s">
        <v>37</v>
      </c>
      <c r="AI19" s="75" t="str">
        <f t="shared" si="7"/>
        <v>COORDINADOR GRUPO DE VIVIENDAS 
(PROFESIONAL CARTERA)</v>
      </c>
      <c r="AJ19" s="76">
        <v>46022</v>
      </c>
    </row>
    <row r="20" spans="1:41" ht="245.25" customHeight="1" x14ac:dyDescent="0.25">
      <c r="A20" s="71">
        <v>14</v>
      </c>
      <c r="B20" s="120" t="s">
        <v>248</v>
      </c>
      <c r="C20" s="254"/>
      <c r="D20" s="120" t="s">
        <v>473</v>
      </c>
      <c r="E20" s="107" t="s">
        <v>343</v>
      </c>
      <c r="F20" s="78" t="s">
        <v>344</v>
      </c>
      <c r="G20" s="78" t="s">
        <v>345</v>
      </c>
      <c r="H20" s="184" t="s">
        <v>18</v>
      </c>
      <c r="I20" s="185">
        <f t="shared" si="0"/>
        <v>60</v>
      </c>
      <c r="J20" s="184" t="s">
        <v>23</v>
      </c>
      <c r="K20" s="185">
        <f t="shared" si="1"/>
        <v>60</v>
      </c>
      <c r="L20" s="196">
        <f t="shared" si="4"/>
        <v>60</v>
      </c>
      <c r="M20" s="186" t="str">
        <f t="shared" si="5"/>
        <v>MODERADA</v>
      </c>
      <c r="N20" s="78" t="s">
        <v>346</v>
      </c>
      <c r="O20" s="74" t="s">
        <v>460</v>
      </c>
      <c r="P20" s="184" t="s">
        <v>456</v>
      </c>
      <c r="Q20" s="74" t="s">
        <v>457</v>
      </c>
      <c r="R20" s="74" t="s">
        <v>458</v>
      </c>
      <c r="S20" s="74" t="s">
        <v>459</v>
      </c>
      <c r="T20" s="75" t="s">
        <v>212</v>
      </c>
      <c r="U20" s="75" t="s">
        <v>273</v>
      </c>
      <c r="V20" s="188">
        <v>46022</v>
      </c>
      <c r="W20" s="163"/>
      <c r="X20" s="184" t="s">
        <v>25</v>
      </c>
      <c r="Y20" s="185">
        <f t="shared" si="8"/>
        <v>40</v>
      </c>
      <c r="Z20" s="184" t="s">
        <v>24</v>
      </c>
      <c r="AA20" s="185">
        <f t="shared" si="2"/>
        <v>40</v>
      </c>
      <c r="AB20" s="184" t="s">
        <v>35</v>
      </c>
      <c r="AC20" s="80" t="s">
        <v>437</v>
      </c>
      <c r="AD20" s="189">
        <f t="shared" si="6"/>
        <v>40</v>
      </c>
      <c r="AE20" s="186" t="str">
        <f t="shared" si="3"/>
        <v>MODERADA</v>
      </c>
      <c r="AF20" s="186" t="str">
        <f t="shared" si="10"/>
        <v>POSITIVO</v>
      </c>
      <c r="AG20" s="186" t="s">
        <v>37</v>
      </c>
      <c r="AH20" s="62" t="s">
        <v>37</v>
      </c>
      <c r="AI20" s="75" t="str">
        <f t="shared" si="7"/>
        <v>COORDINADOR GRUPO DE VIVIENDAS 
(FINCA RAIZ)</v>
      </c>
      <c r="AJ20" s="76">
        <v>46022</v>
      </c>
    </row>
    <row r="21" spans="1:41" ht="135" x14ac:dyDescent="0.25">
      <c r="A21" s="71">
        <v>15</v>
      </c>
      <c r="B21" s="121" t="s">
        <v>31</v>
      </c>
      <c r="C21" s="265" t="s">
        <v>158</v>
      </c>
      <c r="D21" s="182" t="s">
        <v>474</v>
      </c>
      <c r="E21" s="107" t="s">
        <v>201</v>
      </c>
      <c r="F21" s="78" t="s">
        <v>302</v>
      </c>
      <c r="G21" s="78" t="s">
        <v>303</v>
      </c>
      <c r="H21" s="184" t="s">
        <v>18</v>
      </c>
      <c r="I21" s="185">
        <f t="shared" si="0"/>
        <v>60</v>
      </c>
      <c r="J21" s="184" t="s">
        <v>23</v>
      </c>
      <c r="K21" s="185">
        <f t="shared" si="1"/>
        <v>60</v>
      </c>
      <c r="L21" s="196">
        <f t="shared" si="4"/>
        <v>60</v>
      </c>
      <c r="M21" s="186" t="str">
        <f t="shared" si="5"/>
        <v>MODERADA</v>
      </c>
      <c r="N21" s="82" t="s">
        <v>304</v>
      </c>
      <c r="O21" s="74" t="s">
        <v>460</v>
      </c>
      <c r="P21" s="184" t="s">
        <v>456</v>
      </c>
      <c r="Q21" s="74" t="s">
        <v>457</v>
      </c>
      <c r="R21" s="74" t="s">
        <v>458</v>
      </c>
      <c r="S21" s="74" t="s">
        <v>459</v>
      </c>
      <c r="T21" s="62" t="s">
        <v>170</v>
      </c>
      <c r="U21" s="75" t="s">
        <v>121</v>
      </c>
      <c r="V21" s="188">
        <v>45843</v>
      </c>
      <c r="W21" s="163"/>
      <c r="X21" s="184" t="s">
        <v>25</v>
      </c>
      <c r="Y21" s="185">
        <f t="shared" si="8"/>
        <v>40</v>
      </c>
      <c r="Z21" s="184" t="s">
        <v>24</v>
      </c>
      <c r="AA21" s="185">
        <f t="shared" si="2"/>
        <v>40</v>
      </c>
      <c r="AB21" s="184" t="s">
        <v>35</v>
      </c>
      <c r="AC21" s="80" t="s">
        <v>437</v>
      </c>
      <c r="AD21" s="189">
        <f t="shared" si="6"/>
        <v>40</v>
      </c>
      <c r="AE21" s="186" t="str">
        <f t="shared" si="3"/>
        <v>MODERADA</v>
      </c>
      <c r="AF21" s="186" t="str">
        <f t="shared" si="10"/>
        <v>POSITIVO</v>
      </c>
      <c r="AG21" s="186" t="s">
        <v>37</v>
      </c>
      <c r="AH21" s="62" t="s">
        <v>37</v>
      </c>
      <c r="AI21" s="75" t="str">
        <f t="shared" si="7"/>
        <v>OFICIAL DE MANTENIMIENTO</v>
      </c>
      <c r="AJ21" s="76">
        <v>46022</v>
      </c>
    </row>
    <row r="22" spans="1:41" ht="123" customHeight="1" x14ac:dyDescent="0.25">
      <c r="A22" s="71">
        <v>16</v>
      </c>
      <c r="B22" s="164" t="s">
        <v>31</v>
      </c>
      <c r="C22" s="259"/>
      <c r="D22" s="178" t="s">
        <v>475</v>
      </c>
      <c r="E22" s="165" t="s">
        <v>436</v>
      </c>
      <c r="F22" s="78" t="s">
        <v>428</v>
      </c>
      <c r="G22" s="78" t="s">
        <v>426</v>
      </c>
      <c r="H22" s="184" t="s">
        <v>21</v>
      </c>
      <c r="I22" s="185">
        <f t="shared" si="0"/>
        <v>80</v>
      </c>
      <c r="J22" s="184" t="s">
        <v>23</v>
      </c>
      <c r="K22" s="185">
        <f t="shared" si="1"/>
        <v>60</v>
      </c>
      <c r="L22" s="196">
        <f t="shared" si="4"/>
        <v>70</v>
      </c>
      <c r="M22" s="186" t="str">
        <f t="shared" si="5"/>
        <v>MODERADA</v>
      </c>
      <c r="N22" s="82" t="s">
        <v>444</v>
      </c>
      <c r="O22" s="74" t="s">
        <v>460</v>
      </c>
      <c r="P22" s="184" t="s">
        <v>456</v>
      </c>
      <c r="Q22" s="74" t="s">
        <v>457</v>
      </c>
      <c r="R22" s="74" t="s">
        <v>458</v>
      </c>
      <c r="S22" s="74" t="s">
        <v>459</v>
      </c>
      <c r="T22" s="62" t="s">
        <v>170</v>
      </c>
      <c r="U22" s="75" t="s">
        <v>287</v>
      </c>
      <c r="V22" s="188">
        <v>45752</v>
      </c>
      <c r="W22" s="154"/>
      <c r="X22" s="184" t="s">
        <v>25</v>
      </c>
      <c r="Y22" s="185">
        <v>60</v>
      </c>
      <c r="Z22" s="184" t="s">
        <v>24</v>
      </c>
      <c r="AA22" s="185">
        <v>20</v>
      </c>
      <c r="AB22" s="184" t="s">
        <v>35</v>
      </c>
      <c r="AC22" s="80" t="s">
        <v>437</v>
      </c>
      <c r="AD22" s="189">
        <f t="shared" si="6"/>
        <v>40</v>
      </c>
      <c r="AE22" s="186" t="str">
        <f t="shared" si="3"/>
        <v>MODERADA</v>
      </c>
      <c r="AF22" s="186" t="str">
        <f t="shared" si="10"/>
        <v>POSITIVO</v>
      </c>
      <c r="AG22" s="186" t="s">
        <v>38</v>
      </c>
      <c r="AH22" s="62" t="s">
        <v>38</v>
      </c>
      <c r="AI22" s="75" t="str">
        <f t="shared" si="7"/>
        <v>OFICIAL DE MANTENIMIENTO</v>
      </c>
      <c r="AJ22" s="76">
        <v>46022</v>
      </c>
    </row>
    <row r="23" spans="1:41" ht="135" x14ac:dyDescent="0.25">
      <c r="A23" s="71">
        <v>17</v>
      </c>
      <c r="B23" s="122" t="s">
        <v>429</v>
      </c>
      <c r="C23" s="250" t="s">
        <v>156</v>
      </c>
      <c r="D23" s="174" t="s">
        <v>476</v>
      </c>
      <c r="E23" s="107" t="s">
        <v>96</v>
      </c>
      <c r="F23" s="78" t="s">
        <v>347</v>
      </c>
      <c r="G23" s="78" t="s">
        <v>348</v>
      </c>
      <c r="H23" s="184" t="s">
        <v>18</v>
      </c>
      <c r="I23" s="185">
        <f t="shared" si="0"/>
        <v>60</v>
      </c>
      <c r="J23" s="184" t="s">
        <v>23</v>
      </c>
      <c r="K23" s="185">
        <f t="shared" si="1"/>
        <v>60</v>
      </c>
      <c r="L23" s="196">
        <f t="shared" si="4"/>
        <v>60</v>
      </c>
      <c r="M23" s="186" t="str">
        <f t="shared" si="5"/>
        <v>MODERADA</v>
      </c>
      <c r="N23" s="78" t="s">
        <v>580</v>
      </c>
      <c r="O23" s="74" t="s">
        <v>460</v>
      </c>
      <c r="P23" s="184" t="s">
        <v>456</v>
      </c>
      <c r="Q23" s="74" t="s">
        <v>457</v>
      </c>
      <c r="R23" s="74" t="s">
        <v>458</v>
      </c>
      <c r="S23" s="74" t="s">
        <v>459</v>
      </c>
      <c r="T23" s="75" t="s">
        <v>213</v>
      </c>
      <c r="U23" s="75" t="s">
        <v>287</v>
      </c>
      <c r="V23" s="188">
        <v>45752</v>
      </c>
      <c r="W23" s="154"/>
      <c r="X23" s="184" t="s">
        <v>25</v>
      </c>
      <c r="Y23" s="185">
        <f>IF(X23=0," ",VLOOKUP(X23,$H$71:$I$75,2,FALSE))</f>
        <v>40</v>
      </c>
      <c r="Z23" s="184" t="s">
        <v>24</v>
      </c>
      <c r="AA23" s="185">
        <f>IF(Z23=0," ",VLOOKUP(Z23,$J$71:$K$75,2,FALSE))</f>
        <v>40</v>
      </c>
      <c r="AB23" s="184" t="s">
        <v>35</v>
      </c>
      <c r="AC23" s="80" t="s">
        <v>437</v>
      </c>
      <c r="AD23" s="189">
        <f t="shared" si="6"/>
        <v>40</v>
      </c>
      <c r="AE23" s="186" t="str">
        <f t="shared" si="3"/>
        <v>MODERADA</v>
      </c>
      <c r="AF23" s="186" t="str">
        <f t="shared" si="10"/>
        <v>POSITIVO</v>
      </c>
      <c r="AG23" s="186" t="s">
        <v>37</v>
      </c>
      <c r="AH23" s="62" t="s">
        <v>37</v>
      </c>
      <c r="AI23" s="75" t="str">
        <f t="shared" si="7"/>
        <v>COORDINADOR GRUPO DE VIVIENDAS
(SERVICIOS PÚBLICOS)</v>
      </c>
      <c r="AJ23" s="76">
        <v>46022</v>
      </c>
    </row>
    <row r="24" spans="1:41" ht="238.5" customHeight="1" x14ac:dyDescent="0.25">
      <c r="A24" s="71">
        <v>18</v>
      </c>
      <c r="B24" s="105" t="s">
        <v>430</v>
      </c>
      <c r="C24" s="251"/>
      <c r="D24" s="153" t="s">
        <v>477</v>
      </c>
      <c r="E24" s="107" t="s">
        <v>338</v>
      </c>
      <c r="F24" s="78" t="s">
        <v>337</v>
      </c>
      <c r="G24" s="78" t="s">
        <v>339</v>
      </c>
      <c r="H24" s="184" t="s">
        <v>18</v>
      </c>
      <c r="I24" s="185">
        <f t="shared" si="0"/>
        <v>60</v>
      </c>
      <c r="J24" s="184" t="s">
        <v>23</v>
      </c>
      <c r="K24" s="185">
        <f t="shared" si="1"/>
        <v>60</v>
      </c>
      <c r="L24" s="196">
        <f t="shared" si="4"/>
        <v>60</v>
      </c>
      <c r="M24" s="186" t="str">
        <f t="shared" si="5"/>
        <v>MODERADA</v>
      </c>
      <c r="N24" s="82" t="s">
        <v>340</v>
      </c>
      <c r="O24" s="74" t="s">
        <v>460</v>
      </c>
      <c r="P24" s="184" t="s">
        <v>456</v>
      </c>
      <c r="Q24" s="74" t="s">
        <v>457</v>
      </c>
      <c r="R24" s="74" t="s">
        <v>458</v>
      </c>
      <c r="S24" s="74" t="s">
        <v>459</v>
      </c>
      <c r="T24" s="62" t="s">
        <v>233</v>
      </c>
      <c r="U24" s="75" t="s">
        <v>121</v>
      </c>
      <c r="V24" s="188">
        <v>45843</v>
      </c>
      <c r="W24" s="163"/>
      <c r="X24" s="184" t="s">
        <v>25</v>
      </c>
      <c r="Y24" s="185">
        <f>IF(X24=0," ",VLOOKUP(X24,$H$71:$I$75,2,FALSE))</f>
        <v>40</v>
      </c>
      <c r="Z24" s="184" t="s">
        <v>24</v>
      </c>
      <c r="AA24" s="185">
        <f>IF(Z24=0," ",VLOOKUP(Z24,$J$71:$K$75,2,FALSE))</f>
        <v>40</v>
      </c>
      <c r="AB24" s="184" t="s">
        <v>35</v>
      </c>
      <c r="AC24" s="80" t="s">
        <v>437</v>
      </c>
      <c r="AD24" s="189">
        <f t="shared" si="6"/>
        <v>40</v>
      </c>
      <c r="AE24" s="186" t="str">
        <f t="shared" si="3"/>
        <v>MODERADA</v>
      </c>
      <c r="AF24" s="186" t="str">
        <f t="shared" si="10"/>
        <v>POSITIVO</v>
      </c>
      <c r="AG24" s="186" t="s">
        <v>37</v>
      </c>
      <c r="AH24" s="62" t="s">
        <v>37</v>
      </c>
      <c r="AI24" s="75" t="str">
        <f t="shared" si="7"/>
        <v>* DIRECCIÓN
* ADMINISTRACIÓN DE VIVIENDAS</v>
      </c>
      <c r="AJ24" s="76">
        <v>46022</v>
      </c>
    </row>
    <row r="25" spans="1:41" ht="131.25" customHeight="1" x14ac:dyDescent="0.25">
      <c r="A25" s="71">
        <v>19</v>
      </c>
      <c r="B25" s="164" t="s">
        <v>430</v>
      </c>
      <c r="C25" s="251"/>
      <c r="D25" s="153" t="s">
        <v>478</v>
      </c>
      <c r="E25" s="165" t="s">
        <v>434</v>
      </c>
      <c r="F25" s="78" t="s">
        <v>425</v>
      </c>
      <c r="G25" s="78" t="s">
        <v>426</v>
      </c>
      <c r="H25" s="184" t="s">
        <v>21</v>
      </c>
      <c r="I25" s="185">
        <f t="shared" ref="I25" si="11">IF(H25=0," ",VLOOKUP(H25,$H$71:$I$75,2,FALSE))</f>
        <v>80</v>
      </c>
      <c r="J25" s="184" t="s">
        <v>23</v>
      </c>
      <c r="K25" s="185">
        <f t="shared" ref="K25:K29" si="12">IF(J25=0," ",VLOOKUP(J25,$J$71:$K$75,2,FALSE))</f>
        <v>60</v>
      </c>
      <c r="L25" s="196">
        <f t="shared" si="4"/>
        <v>70</v>
      </c>
      <c r="M25" s="186" t="str">
        <f t="shared" si="5"/>
        <v>MODERADA</v>
      </c>
      <c r="N25" s="82" t="s">
        <v>445</v>
      </c>
      <c r="O25" s="74" t="s">
        <v>460</v>
      </c>
      <c r="P25" s="184" t="s">
        <v>456</v>
      </c>
      <c r="Q25" s="74" t="s">
        <v>457</v>
      </c>
      <c r="R25" s="74" t="s">
        <v>458</v>
      </c>
      <c r="S25" s="74" t="s">
        <v>459</v>
      </c>
      <c r="T25" s="62" t="s">
        <v>427</v>
      </c>
      <c r="U25" s="75" t="s">
        <v>287</v>
      </c>
      <c r="V25" s="188">
        <v>45752</v>
      </c>
      <c r="W25" s="154"/>
      <c r="X25" s="184" t="s">
        <v>25</v>
      </c>
      <c r="Y25" s="185">
        <v>40</v>
      </c>
      <c r="Z25" s="184" t="s">
        <v>24</v>
      </c>
      <c r="AA25" s="185">
        <v>40</v>
      </c>
      <c r="AB25" s="184" t="s">
        <v>35</v>
      </c>
      <c r="AC25" s="80" t="s">
        <v>437</v>
      </c>
      <c r="AD25" s="189">
        <f t="shared" si="6"/>
        <v>40</v>
      </c>
      <c r="AE25" s="186" t="str">
        <f t="shared" si="3"/>
        <v>MODERADA</v>
      </c>
      <c r="AF25" s="186" t="str">
        <f t="shared" si="10"/>
        <v>POSITIVO</v>
      </c>
      <c r="AG25" s="186" t="s">
        <v>37</v>
      </c>
      <c r="AH25" s="62" t="s">
        <v>37</v>
      </c>
      <c r="AI25" s="75" t="str">
        <f t="shared" ref="AI25" si="13">T25</f>
        <v>VIVIENDAS</v>
      </c>
      <c r="AJ25" s="76">
        <v>46022</v>
      </c>
    </row>
    <row r="26" spans="1:41" ht="167.25" customHeight="1" x14ac:dyDescent="0.25">
      <c r="A26" s="71">
        <v>20</v>
      </c>
      <c r="B26" s="120" t="s">
        <v>247</v>
      </c>
      <c r="C26" s="251"/>
      <c r="D26" s="153" t="s">
        <v>479</v>
      </c>
      <c r="E26" s="107" t="s">
        <v>353</v>
      </c>
      <c r="F26" s="78" t="s">
        <v>354</v>
      </c>
      <c r="G26" s="78" t="s">
        <v>355</v>
      </c>
      <c r="H26" s="184" t="s">
        <v>21</v>
      </c>
      <c r="I26" s="185">
        <f t="shared" ref="I26:I45" si="14">IF(H26=0," ",VLOOKUP(H26,$H$71:$I$75,2,FALSE))</f>
        <v>80</v>
      </c>
      <c r="J26" s="184" t="s">
        <v>23</v>
      </c>
      <c r="K26" s="185">
        <f t="shared" si="12"/>
        <v>60</v>
      </c>
      <c r="L26" s="196">
        <f t="shared" si="4"/>
        <v>70</v>
      </c>
      <c r="M26" s="186" t="str">
        <f t="shared" si="5"/>
        <v>MODERADA</v>
      </c>
      <c r="N26" s="82" t="s">
        <v>356</v>
      </c>
      <c r="O26" s="74" t="s">
        <v>460</v>
      </c>
      <c r="P26" s="184" t="s">
        <v>456</v>
      </c>
      <c r="Q26" s="74" t="s">
        <v>457</v>
      </c>
      <c r="R26" s="74" t="s">
        <v>458</v>
      </c>
      <c r="S26" s="74" t="s">
        <v>459</v>
      </c>
      <c r="T26" s="62" t="s">
        <v>357</v>
      </c>
      <c r="U26" s="75" t="s">
        <v>287</v>
      </c>
      <c r="V26" s="188">
        <v>45752</v>
      </c>
      <c r="W26" s="154"/>
      <c r="X26" s="184" t="s">
        <v>25</v>
      </c>
      <c r="Y26" s="185">
        <f t="shared" ref="Y26:Y37" si="15">IF(X26=0," ",VLOOKUP(X26,$H$71:$I$75,2,FALSE))</f>
        <v>40</v>
      </c>
      <c r="Z26" s="184" t="s">
        <v>24</v>
      </c>
      <c r="AA26" s="185">
        <f t="shared" ref="AA26:AA37" si="16">IF(Z26=0," ",VLOOKUP(Z26,$J$71:$K$75,2,FALSE))</f>
        <v>40</v>
      </c>
      <c r="AB26" s="184" t="s">
        <v>35</v>
      </c>
      <c r="AC26" s="80" t="s">
        <v>437</v>
      </c>
      <c r="AD26" s="189">
        <f t="shared" si="6"/>
        <v>40</v>
      </c>
      <c r="AE26" s="186" t="str">
        <f t="shared" si="3"/>
        <v>MODERADA</v>
      </c>
      <c r="AF26" s="186" t="str">
        <f t="shared" si="10"/>
        <v>POSITIVO</v>
      </c>
      <c r="AG26" s="186" t="s">
        <v>37</v>
      </c>
      <c r="AH26" s="62" t="s">
        <v>37</v>
      </c>
      <c r="AI26" s="75" t="str">
        <f t="shared" si="7"/>
        <v>* CARTERA
* VIVIENDAS</v>
      </c>
      <c r="AJ26" s="76">
        <v>46022</v>
      </c>
    </row>
    <row r="27" spans="1:41" ht="135" x14ac:dyDescent="0.25">
      <c r="A27" s="71">
        <v>21</v>
      </c>
      <c r="B27" s="105" t="s">
        <v>430</v>
      </c>
      <c r="C27" s="254"/>
      <c r="D27" s="120" t="s">
        <v>480</v>
      </c>
      <c r="E27" s="107" t="s">
        <v>97</v>
      </c>
      <c r="F27" s="78" t="s">
        <v>341</v>
      </c>
      <c r="G27" s="78" t="s">
        <v>581</v>
      </c>
      <c r="H27" s="184" t="s">
        <v>18</v>
      </c>
      <c r="I27" s="185">
        <f t="shared" si="14"/>
        <v>60</v>
      </c>
      <c r="J27" s="184" t="s">
        <v>24</v>
      </c>
      <c r="K27" s="185">
        <f t="shared" si="12"/>
        <v>40</v>
      </c>
      <c r="L27" s="196">
        <f t="shared" si="4"/>
        <v>50</v>
      </c>
      <c r="M27" s="186" t="str">
        <f t="shared" si="5"/>
        <v>MODERADA</v>
      </c>
      <c r="N27" s="82" t="s">
        <v>342</v>
      </c>
      <c r="O27" s="74" t="s">
        <v>460</v>
      </c>
      <c r="P27" s="184" t="s">
        <v>456</v>
      </c>
      <c r="Q27" s="74" t="s">
        <v>457</v>
      </c>
      <c r="R27" s="74" t="s">
        <v>458</v>
      </c>
      <c r="S27" s="74" t="s">
        <v>459</v>
      </c>
      <c r="T27" s="62" t="s">
        <v>233</v>
      </c>
      <c r="U27" s="75" t="s">
        <v>121</v>
      </c>
      <c r="V27" s="188">
        <v>45843</v>
      </c>
      <c r="W27" s="163"/>
      <c r="X27" s="184" t="s">
        <v>25</v>
      </c>
      <c r="Y27" s="185">
        <f t="shared" si="15"/>
        <v>40</v>
      </c>
      <c r="Z27" s="184" t="s">
        <v>24</v>
      </c>
      <c r="AA27" s="185">
        <f t="shared" si="16"/>
        <v>40</v>
      </c>
      <c r="AB27" s="184" t="s">
        <v>35</v>
      </c>
      <c r="AC27" s="80" t="s">
        <v>437</v>
      </c>
      <c r="AD27" s="189">
        <f t="shared" si="6"/>
        <v>40</v>
      </c>
      <c r="AE27" s="186" t="str">
        <f t="shared" si="3"/>
        <v>MODERADA</v>
      </c>
      <c r="AF27" s="186" t="str">
        <f t="shared" si="10"/>
        <v>POSITIVO</v>
      </c>
      <c r="AG27" s="186" t="s">
        <v>37</v>
      </c>
      <c r="AH27" s="62" t="s">
        <v>37</v>
      </c>
      <c r="AI27" s="75" t="str">
        <f t="shared" si="7"/>
        <v>* DIRECCIÓN
* ADMINISTRACIÓN DE VIVIENDAS</v>
      </c>
      <c r="AJ27" s="76">
        <v>46022</v>
      </c>
    </row>
    <row r="28" spans="1:41" ht="150" x14ac:dyDescent="0.25">
      <c r="A28" s="71">
        <v>22</v>
      </c>
      <c r="B28" s="122" t="s">
        <v>249</v>
      </c>
      <c r="C28" s="262" t="s">
        <v>158</v>
      </c>
      <c r="D28" s="180" t="s">
        <v>481</v>
      </c>
      <c r="E28" s="107" t="s">
        <v>288</v>
      </c>
      <c r="F28" s="78" t="s">
        <v>291</v>
      </c>
      <c r="G28" s="78" t="s">
        <v>292</v>
      </c>
      <c r="H28" s="184" t="s">
        <v>21</v>
      </c>
      <c r="I28" s="185">
        <f t="shared" si="14"/>
        <v>80</v>
      </c>
      <c r="J28" s="184" t="s">
        <v>23</v>
      </c>
      <c r="K28" s="185">
        <f t="shared" si="12"/>
        <v>60</v>
      </c>
      <c r="L28" s="196">
        <f t="shared" si="4"/>
        <v>70</v>
      </c>
      <c r="M28" s="186" t="str">
        <f t="shared" si="5"/>
        <v>MODERADA</v>
      </c>
      <c r="N28" s="82" t="s">
        <v>289</v>
      </c>
      <c r="O28" s="74" t="s">
        <v>460</v>
      </c>
      <c r="P28" s="184" t="s">
        <v>456</v>
      </c>
      <c r="Q28" s="74" t="s">
        <v>457</v>
      </c>
      <c r="R28" s="74" t="s">
        <v>458</v>
      </c>
      <c r="S28" s="74" t="s">
        <v>459</v>
      </c>
      <c r="T28" s="62" t="s">
        <v>214</v>
      </c>
      <c r="U28" s="75" t="s">
        <v>287</v>
      </c>
      <c r="V28" s="188">
        <v>45752</v>
      </c>
      <c r="W28" s="154"/>
      <c r="X28" s="184" t="s">
        <v>30</v>
      </c>
      <c r="Y28" s="185">
        <f t="shared" si="15"/>
        <v>20</v>
      </c>
      <c r="Z28" s="184" t="s">
        <v>19</v>
      </c>
      <c r="AA28" s="185">
        <f t="shared" si="16"/>
        <v>20</v>
      </c>
      <c r="AB28" s="184" t="s">
        <v>35</v>
      </c>
      <c r="AC28" s="80" t="s">
        <v>437</v>
      </c>
      <c r="AD28" s="189">
        <f t="shared" si="6"/>
        <v>20</v>
      </c>
      <c r="AE28" s="186" t="str">
        <f t="shared" si="3"/>
        <v>BAJA</v>
      </c>
      <c r="AF28" s="186" t="str">
        <f t="shared" si="10"/>
        <v>POSITIVO</v>
      </c>
      <c r="AG28" s="186" t="s">
        <v>37</v>
      </c>
      <c r="AH28" s="62" t="s">
        <v>37</v>
      </c>
      <c r="AI28" s="75" t="str">
        <f t="shared" si="7"/>
        <v>* COORDINADOR SERVICIO AL USUARIO
* LÍDERES DE PROCESOS</v>
      </c>
      <c r="AJ28" s="76">
        <v>46022</v>
      </c>
    </row>
    <row r="29" spans="1:41" ht="126.75" customHeight="1" x14ac:dyDescent="0.25">
      <c r="A29" s="71">
        <v>23</v>
      </c>
      <c r="B29" s="122" t="s">
        <v>249</v>
      </c>
      <c r="C29" s="263"/>
      <c r="D29" s="181" t="s">
        <v>482</v>
      </c>
      <c r="E29" s="107" t="s">
        <v>290</v>
      </c>
      <c r="F29" s="78" t="s">
        <v>293</v>
      </c>
      <c r="G29" s="78" t="s">
        <v>294</v>
      </c>
      <c r="H29" s="184" t="s">
        <v>25</v>
      </c>
      <c r="I29" s="185">
        <f t="shared" si="14"/>
        <v>40</v>
      </c>
      <c r="J29" s="184" t="s">
        <v>24</v>
      </c>
      <c r="K29" s="185">
        <f t="shared" si="12"/>
        <v>40</v>
      </c>
      <c r="L29" s="196">
        <f t="shared" si="4"/>
        <v>40</v>
      </c>
      <c r="M29" s="186" t="str">
        <f t="shared" si="5"/>
        <v>MODERADA</v>
      </c>
      <c r="N29" s="119" t="s">
        <v>295</v>
      </c>
      <c r="O29" s="74" t="s">
        <v>460</v>
      </c>
      <c r="P29" s="184" t="s">
        <v>456</v>
      </c>
      <c r="Q29" s="74" t="s">
        <v>457</v>
      </c>
      <c r="R29" s="74" t="s">
        <v>458</v>
      </c>
      <c r="S29" s="74" t="s">
        <v>459</v>
      </c>
      <c r="T29" s="62" t="s">
        <v>296</v>
      </c>
      <c r="U29" s="75" t="s">
        <v>273</v>
      </c>
      <c r="V29" s="188">
        <v>46022</v>
      </c>
      <c r="W29" s="163"/>
      <c r="X29" s="184" t="s">
        <v>30</v>
      </c>
      <c r="Y29" s="185">
        <f t="shared" si="15"/>
        <v>20</v>
      </c>
      <c r="Z29" s="184" t="s">
        <v>19</v>
      </c>
      <c r="AA29" s="185">
        <f t="shared" si="16"/>
        <v>20</v>
      </c>
      <c r="AB29" s="184" t="s">
        <v>35</v>
      </c>
      <c r="AC29" s="80" t="s">
        <v>437</v>
      </c>
      <c r="AD29" s="189">
        <f t="shared" si="6"/>
        <v>20</v>
      </c>
      <c r="AE29" s="186" t="str">
        <f t="shared" si="3"/>
        <v>BAJA</v>
      </c>
      <c r="AF29" s="186" t="str">
        <f t="shared" si="10"/>
        <v>POSITIVO</v>
      </c>
      <c r="AG29" s="186" t="s">
        <v>38</v>
      </c>
      <c r="AH29" s="62" t="s">
        <v>38</v>
      </c>
      <c r="AI29" s="75" t="str">
        <f t="shared" si="7"/>
        <v>* COORDINADOR SERVICIO AL USUARIO
* TALENTO HUMANO</v>
      </c>
      <c r="AJ29" s="76">
        <v>46022</v>
      </c>
    </row>
    <row r="30" spans="1:41" ht="110.25" customHeight="1" x14ac:dyDescent="0.25">
      <c r="A30" s="71">
        <v>24</v>
      </c>
      <c r="B30" s="122" t="s">
        <v>244</v>
      </c>
      <c r="C30" s="264"/>
      <c r="D30" s="122" t="s">
        <v>483</v>
      </c>
      <c r="E30" s="107" t="s">
        <v>297</v>
      </c>
      <c r="F30" s="78" t="s">
        <v>582</v>
      </c>
      <c r="G30" s="78" t="s">
        <v>294</v>
      </c>
      <c r="H30" s="184" t="s">
        <v>25</v>
      </c>
      <c r="I30" s="185">
        <f t="shared" si="14"/>
        <v>40</v>
      </c>
      <c r="J30" s="184" t="s">
        <v>23</v>
      </c>
      <c r="K30" s="185">
        <f t="shared" ref="K30:K45" si="17">IF(J30=0," ",VLOOKUP(J30,$J$71:$K$75,2,FALSE))</f>
        <v>60</v>
      </c>
      <c r="L30" s="196">
        <f t="shared" si="4"/>
        <v>50</v>
      </c>
      <c r="M30" s="186" t="str">
        <f t="shared" si="5"/>
        <v>MODERADA</v>
      </c>
      <c r="N30" s="82" t="s">
        <v>583</v>
      </c>
      <c r="O30" s="74" t="s">
        <v>460</v>
      </c>
      <c r="P30" s="184" t="s">
        <v>456</v>
      </c>
      <c r="Q30" s="74" t="s">
        <v>457</v>
      </c>
      <c r="R30" s="74" t="s">
        <v>458</v>
      </c>
      <c r="S30" s="74" t="s">
        <v>459</v>
      </c>
      <c r="T30" s="62" t="s">
        <v>298</v>
      </c>
      <c r="U30" s="75" t="s">
        <v>121</v>
      </c>
      <c r="V30" s="188">
        <v>45843</v>
      </c>
      <c r="W30" s="163"/>
      <c r="X30" s="184" t="s">
        <v>30</v>
      </c>
      <c r="Y30" s="185">
        <f t="shared" si="15"/>
        <v>20</v>
      </c>
      <c r="Z30" s="184" t="s">
        <v>19</v>
      </c>
      <c r="AA30" s="185">
        <f t="shared" si="16"/>
        <v>20</v>
      </c>
      <c r="AB30" s="184" t="s">
        <v>35</v>
      </c>
      <c r="AC30" s="80" t="s">
        <v>437</v>
      </c>
      <c r="AD30" s="189">
        <f t="shared" si="6"/>
        <v>20</v>
      </c>
      <c r="AE30" s="186" t="str">
        <f t="shared" si="3"/>
        <v>BAJA</v>
      </c>
      <c r="AF30" s="186" t="str">
        <f t="shared" si="10"/>
        <v>POSITIVO</v>
      </c>
      <c r="AG30" s="186" t="s">
        <v>37</v>
      </c>
      <c r="AH30" s="62" t="s">
        <v>37</v>
      </c>
      <c r="AI30" s="75" t="str">
        <f t="shared" si="7"/>
        <v>* COORDINADOR SERVICIO AL USUARIO</v>
      </c>
      <c r="AJ30" s="76">
        <v>46022</v>
      </c>
    </row>
    <row r="31" spans="1:41" ht="186" customHeight="1" x14ac:dyDescent="0.25">
      <c r="A31" s="71">
        <v>25</v>
      </c>
      <c r="B31" s="105" t="s">
        <v>165</v>
      </c>
      <c r="C31" s="262" t="s">
        <v>157</v>
      </c>
      <c r="D31" s="167" t="s">
        <v>484</v>
      </c>
      <c r="E31" s="106" t="s">
        <v>98</v>
      </c>
      <c r="F31" s="78" t="s">
        <v>366</v>
      </c>
      <c r="G31" s="78" t="s">
        <v>234</v>
      </c>
      <c r="H31" s="184" t="s">
        <v>18</v>
      </c>
      <c r="I31" s="185">
        <f t="shared" si="14"/>
        <v>60</v>
      </c>
      <c r="J31" s="184" t="s">
        <v>24</v>
      </c>
      <c r="K31" s="185">
        <f t="shared" si="17"/>
        <v>40</v>
      </c>
      <c r="L31" s="196">
        <f t="shared" si="4"/>
        <v>50</v>
      </c>
      <c r="M31" s="186" t="str">
        <f t="shared" si="5"/>
        <v>MODERADA</v>
      </c>
      <c r="N31" s="78" t="s">
        <v>367</v>
      </c>
      <c r="O31" s="74" t="s">
        <v>460</v>
      </c>
      <c r="P31" s="184" t="s">
        <v>456</v>
      </c>
      <c r="Q31" s="74" t="s">
        <v>457</v>
      </c>
      <c r="R31" s="74" t="s">
        <v>458</v>
      </c>
      <c r="S31" s="74" t="s">
        <v>459</v>
      </c>
      <c r="T31" s="62" t="s">
        <v>175</v>
      </c>
      <c r="U31" s="75" t="s">
        <v>273</v>
      </c>
      <c r="V31" s="188">
        <v>46022</v>
      </c>
      <c r="W31" s="163"/>
      <c r="X31" s="184" t="s">
        <v>25</v>
      </c>
      <c r="Y31" s="185">
        <f t="shared" si="15"/>
        <v>40</v>
      </c>
      <c r="Z31" s="184" t="s">
        <v>19</v>
      </c>
      <c r="AA31" s="185">
        <f t="shared" si="16"/>
        <v>20</v>
      </c>
      <c r="AB31" s="184" t="s">
        <v>35</v>
      </c>
      <c r="AC31" s="80" t="s">
        <v>437</v>
      </c>
      <c r="AD31" s="189">
        <f t="shared" si="6"/>
        <v>30</v>
      </c>
      <c r="AE31" s="186" t="str">
        <f t="shared" si="3"/>
        <v>BAJA</v>
      </c>
      <c r="AF31" s="186" t="str">
        <f t="shared" si="10"/>
        <v>POSITIVO</v>
      </c>
      <c r="AG31" s="186" t="s">
        <v>37</v>
      </c>
      <c r="AH31" s="62" t="s">
        <v>37</v>
      </c>
      <c r="AI31" s="75" t="str">
        <f t="shared" si="7"/>
        <v>COORDINADOR DE TALENTO HUMANO</v>
      </c>
      <c r="AJ31" s="76">
        <v>46022</v>
      </c>
    </row>
    <row r="32" spans="1:41" ht="180" x14ac:dyDescent="0.25">
      <c r="A32" s="71">
        <v>26</v>
      </c>
      <c r="B32" s="105" t="s">
        <v>165</v>
      </c>
      <c r="C32" s="263"/>
      <c r="D32" s="168" t="s">
        <v>485</v>
      </c>
      <c r="E32" s="106" t="s">
        <v>99</v>
      </c>
      <c r="F32" s="78" t="s">
        <v>236</v>
      </c>
      <c r="G32" s="83" t="s">
        <v>235</v>
      </c>
      <c r="H32" s="184" t="s">
        <v>18</v>
      </c>
      <c r="I32" s="185">
        <f t="shared" si="14"/>
        <v>60</v>
      </c>
      <c r="J32" s="184" t="s">
        <v>24</v>
      </c>
      <c r="K32" s="185">
        <f t="shared" si="17"/>
        <v>40</v>
      </c>
      <c r="L32" s="196">
        <f t="shared" si="4"/>
        <v>50</v>
      </c>
      <c r="M32" s="186" t="str">
        <f t="shared" si="5"/>
        <v>MODERADA</v>
      </c>
      <c r="N32" s="78" t="s">
        <v>584</v>
      </c>
      <c r="O32" s="74" t="s">
        <v>460</v>
      </c>
      <c r="P32" s="184" t="s">
        <v>456</v>
      </c>
      <c r="Q32" s="74" t="s">
        <v>457</v>
      </c>
      <c r="R32" s="74" t="s">
        <v>458</v>
      </c>
      <c r="S32" s="74" t="s">
        <v>459</v>
      </c>
      <c r="T32" s="62" t="s">
        <v>175</v>
      </c>
      <c r="U32" s="75" t="s">
        <v>121</v>
      </c>
      <c r="V32" s="188">
        <v>45843</v>
      </c>
      <c r="W32" s="163"/>
      <c r="X32" s="184" t="s">
        <v>25</v>
      </c>
      <c r="Y32" s="185">
        <f t="shared" si="15"/>
        <v>40</v>
      </c>
      <c r="Z32" s="184" t="s">
        <v>24</v>
      </c>
      <c r="AA32" s="185">
        <f t="shared" si="16"/>
        <v>40</v>
      </c>
      <c r="AB32" s="184" t="s">
        <v>35</v>
      </c>
      <c r="AC32" s="80" t="s">
        <v>437</v>
      </c>
      <c r="AD32" s="189">
        <f t="shared" si="6"/>
        <v>40</v>
      </c>
      <c r="AE32" s="186" t="str">
        <f t="shared" si="3"/>
        <v>MODERADA</v>
      </c>
      <c r="AF32" s="186" t="str">
        <f t="shared" si="10"/>
        <v>POSITIVO</v>
      </c>
      <c r="AG32" s="186" t="s">
        <v>37</v>
      </c>
      <c r="AH32" s="62" t="s">
        <v>37</v>
      </c>
      <c r="AI32" s="75" t="str">
        <f t="shared" si="7"/>
        <v>COORDINADOR DE TALENTO HUMANO</v>
      </c>
      <c r="AJ32" s="76">
        <v>46022</v>
      </c>
    </row>
    <row r="33" spans="1:36" ht="163.5" customHeight="1" x14ac:dyDescent="0.25">
      <c r="A33" s="71">
        <v>27</v>
      </c>
      <c r="B33" s="105" t="s">
        <v>165</v>
      </c>
      <c r="C33" s="263"/>
      <c r="D33" s="181" t="s">
        <v>486</v>
      </c>
      <c r="E33" s="107" t="s">
        <v>237</v>
      </c>
      <c r="F33" s="84" t="s">
        <v>238</v>
      </c>
      <c r="G33" s="84" t="s">
        <v>239</v>
      </c>
      <c r="H33" s="184" t="s">
        <v>21</v>
      </c>
      <c r="I33" s="185">
        <f t="shared" si="14"/>
        <v>80</v>
      </c>
      <c r="J33" s="184" t="s">
        <v>23</v>
      </c>
      <c r="K33" s="185">
        <f t="shared" si="17"/>
        <v>60</v>
      </c>
      <c r="L33" s="196">
        <f t="shared" si="4"/>
        <v>70</v>
      </c>
      <c r="M33" s="186" t="str">
        <f t="shared" si="5"/>
        <v>MODERADA</v>
      </c>
      <c r="N33" s="78" t="s">
        <v>373</v>
      </c>
      <c r="O33" s="74" t="s">
        <v>460</v>
      </c>
      <c r="P33" s="184" t="s">
        <v>456</v>
      </c>
      <c r="Q33" s="74" t="s">
        <v>457</v>
      </c>
      <c r="R33" s="74" t="s">
        <v>458</v>
      </c>
      <c r="S33" s="74" t="s">
        <v>459</v>
      </c>
      <c r="T33" s="62" t="s">
        <v>175</v>
      </c>
      <c r="U33" s="75" t="s">
        <v>121</v>
      </c>
      <c r="V33" s="188">
        <v>45843</v>
      </c>
      <c r="W33" s="163"/>
      <c r="X33" s="184" t="s">
        <v>25</v>
      </c>
      <c r="Y33" s="185">
        <f t="shared" si="15"/>
        <v>40</v>
      </c>
      <c r="Z33" s="184" t="s">
        <v>19</v>
      </c>
      <c r="AA33" s="185">
        <f t="shared" si="16"/>
        <v>20</v>
      </c>
      <c r="AB33" s="184" t="s">
        <v>35</v>
      </c>
      <c r="AC33" s="80" t="s">
        <v>437</v>
      </c>
      <c r="AD33" s="189">
        <f t="shared" si="6"/>
        <v>30</v>
      </c>
      <c r="AE33" s="186" t="str">
        <f t="shared" si="3"/>
        <v>BAJA</v>
      </c>
      <c r="AF33" s="186" t="str">
        <f t="shared" si="10"/>
        <v>POSITIVO</v>
      </c>
      <c r="AG33" s="186" t="s">
        <v>37</v>
      </c>
      <c r="AH33" s="62" t="s">
        <v>37</v>
      </c>
      <c r="AI33" s="75" t="str">
        <f t="shared" si="7"/>
        <v>COORDINADOR DE TALENTO HUMANO</v>
      </c>
      <c r="AJ33" s="76">
        <v>46022</v>
      </c>
    </row>
    <row r="34" spans="1:36" ht="183" customHeight="1" x14ac:dyDescent="0.25">
      <c r="A34" s="71">
        <v>28</v>
      </c>
      <c r="B34" s="105" t="s">
        <v>165</v>
      </c>
      <c r="C34" s="264"/>
      <c r="D34" s="122" t="s">
        <v>487</v>
      </c>
      <c r="E34" s="107" t="s">
        <v>202</v>
      </c>
      <c r="F34" s="85" t="s">
        <v>240</v>
      </c>
      <c r="G34" s="78" t="s">
        <v>374</v>
      </c>
      <c r="H34" s="184" t="s">
        <v>18</v>
      </c>
      <c r="I34" s="185">
        <f t="shared" si="14"/>
        <v>60</v>
      </c>
      <c r="J34" s="184" t="s">
        <v>23</v>
      </c>
      <c r="K34" s="185">
        <f t="shared" si="17"/>
        <v>60</v>
      </c>
      <c r="L34" s="196">
        <f t="shared" si="4"/>
        <v>60</v>
      </c>
      <c r="M34" s="186" t="str">
        <f t="shared" si="5"/>
        <v>MODERADA</v>
      </c>
      <c r="N34" s="78" t="s">
        <v>375</v>
      </c>
      <c r="O34" s="74" t="s">
        <v>460</v>
      </c>
      <c r="P34" s="184" t="s">
        <v>456</v>
      </c>
      <c r="Q34" s="74" t="s">
        <v>457</v>
      </c>
      <c r="R34" s="74" t="s">
        <v>458</v>
      </c>
      <c r="S34" s="74" t="s">
        <v>459</v>
      </c>
      <c r="T34" s="62" t="s">
        <v>175</v>
      </c>
      <c r="U34" s="75" t="s">
        <v>273</v>
      </c>
      <c r="V34" s="188">
        <v>46022</v>
      </c>
      <c r="W34" s="163"/>
      <c r="X34" s="184" t="s">
        <v>25</v>
      </c>
      <c r="Y34" s="185">
        <f t="shared" si="15"/>
        <v>40</v>
      </c>
      <c r="Z34" s="184" t="s">
        <v>19</v>
      </c>
      <c r="AA34" s="185">
        <f t="shared" si="16"/>
        <v>20</v>
      </c>
      <c r="AB34" s="184" t="s">
        <v>35</v>
      </c>
      <c r="AC34" s="80" t="s">
        <v>437</v>
      </c>
      <c r="AD34" s="189">
        <f t="shared" si="6"/>
        <v>30</v>
      </c>
      <c r="AE34" s="186" t="str">
        <f t="shared" si="3"/>
        <v>BAJA</v>
      </c>
      <c r="AF34" s="186" t="str">
        <f t="shared" si="10"/>
        <v>POSITIVO</v>
      </c>
      <c r="AG34" s="186" t="s">
        <v>37</v>
      </c>
      <c r="AH34" s="62" t="s">
        <v>37</v>
      </c>
      <c r="AI34" s="75" t="str">
        <f t="shared" si="7"/>
        <v>COORDINADOR DE TALENTO HUMANO</v>
      </c>
      <c r="AJ34" s="76">
        <v>46022</v>
      </c>
    </row>
    <row r="35" spans="1:36" ht="135" x14ac:dyDescent="0.25">
      <c r="A35" s="71">
        <v>29</v>
      </c>
      <c r="B35" s="121" t="s">
        <v>166</v>
      </c>
      <c r="C35" s="250" t="s">
        <v>159</v>
      </c>
      <c r="D35" s="174" t="s">
        <v>488</v>
      </c>
      <c r="E35" s="107" t="s">
        <v>308</v>
      </c>
      <c r="F35" s="78" t="s">
        <v>585</v>
      </c>
      <c r="G35" s="78" t="s">
        <v>310</v>
      </c>
      <c r="H35" s="184" t="s">
        <v>21</v>
      </c>
      <c r="I35" s="185">
        <f t="shared" si="14"/>
        <v>80</v>
      </c>
      <c r="J35" s="184" t="s">
        <v>23</v>
      </c>
      <c r="K35" s="185">
        <f t="shared" si="17"/>
        <v>60</v>
      </c>
      <c r="L35" s="196">
        <f t="shared" si="4"/>
        <v>70</v>
      </c>
      <c r="M35" s="186" t="str">
        <f t="shared" si="5"/>
        <v>MODERADA</v>
      </c>
      <c r="N35" s="118" t="s">
        <v>586</v>
      </c>
      <c r="O35" s="74" t="s">
        <v>460</v>
      </c>
      <c r="P35" s="184" t="s">
        <v>456</v>
      </c>
      <c r="Q35" s="74" t="s">
        <v>457</v>
      </c>
      <c r="R35" s="74" t="s">
        <v>458</v>
      </c>
      <c r="S35" s="74" t="s">
        <v>459</v>
      </c>
      <c r="T35" s="62" t="s">
        <v>174</v>
      </c>
      <c r="U35" s="75" t="s">
        <v>287</v>
      </c>
      <c r="V35" s="188">
        <v>45752</v>
      </c>
      <c r="W35" s="154"/>
      <c r="X35" s="184" t="s">
        <v>25</v>
      </c>
      <c r="Y35" s="185">
        <f t="shared" si="15"/>
        <v>40</v>
      </c>
      <c r="Z35" s="184" t="s">
        <v>19</v>
      </c>
      <c r="AA35" s="185">
        <f t="shared" si="16"/>
        <v>20</v>
      </c>
      <c r="AB35" s="184" t="s">
        <v>35</v>
      </c>
      <c r="AC35" s="80" t="s">
        <v>437</v>
      </c>
      <c r="AD35" s="189">
        <f t="shared" si="6"/>
        <v>30</v>
      </c>
      <c r="AE35" s="186" t="str">
        <f t="shared" si="3"/>
        <v>BAJA</v>
      </c>
      <c r="AF35" s="186" t="str">
        <f t="shared" si="10"/>
        <v>POSITIVO</v>
      </c>
      <c r="AG35" s="186" t="s">
        <v>37</v>
      </c>
      <c r="AH35" s="62" t="s">
        <v>37</v>
      </c>
      <c r="AI35" s="75" t="str">
        <f t="shared" si="7"/>
        <v>ASESOR JURIDICO</v>
      </c>
      <c r="AJ35" s="76">
        <v>46022</v>
      </c>
    </row>
    <row r="36" spans="1:36" ht="165" customHeight="1" x14ac:dyDescent="0.25">
      <c r="A36" s="71">
        <v>30</v>
      </c>
      <c r="B36" s="120" t="s">
        <v>250</v>
      </c>
      <c r="C36" s="251"/>
      <c r="D36" s="153" t="s">
        <v>489</v>
      </c>
      <c r="E36" s="107" t="s">
        <v>311</v>
      </c>
      <c r="F36" s="78" t="s">
        <v>587</v>
      </c>
      <c r="G36" s="78" t="s">
        <v>312</v>
      </c>
      <c r="H36" s="184" t="s">
        <v>27</v>
      </c>
      <c r="I36" s="185">
        <f t="shared" si="14"/>
        <v>100</v>
      </c>
      <c r="J36" s="184" t="s">
        <v>23</v>
      </c>
      <c r="K36" s="185">
        <f t="shared" si="17"/>
        <v>60</v>
      </c>
      <c r="L36" s="196">
        <f t="shared" si="4"/>
        <v>80</v>
      </c>
      <c r="M36" s="186" t="str">
        <f t="shared" si="5"/>
        <v>ALTA</v>
      </c>
      <c r="N36" s="118" t="s">
        <v>590</v>
      </c>
      <c r="O36" s="74" t="s">
        <v>460</v>
      </c>
      <c r="P36" s="184" t="s">
        <v>456</v>
      </c>
      <c r="Q36" s="74" t="s">
        <v>457</v>
      </c>
      <c r="R36" s="74" t="s">
        <v>458</v>
      </c>
      <c r="S36" s="74" t="s">
        <v>459</v>
      </c>
      <c r="T36" s="62" t="s">
        <v>173</v>
      </c>
      <c r="U36" s="75" t="s">
        <v>287</v>
      </c>
      <c r="V36" s="188">
        <v>45752</v>
      </c>
      <c r="W36" s="154"/>
      <c r="X36" s="184" t="s">
        <v>25</v>
      </c>
      <c r="Y36" s="185">
        <f t="shared" si="15"/>
        <v>40</v>
      </c>
      <c r="Z36" s="184" t="s">
        <v>19</v>
      </c>
      <c r="AA36" s="185">
        <f t="shared" si="16"/>
        <v>20</v>
      </c>
      <c r="AB36" s="184" t="s">
        <v>35</v>
      </c>
      <c r="AC36" s="80" t="s">
        <v>437</v>
      </c>
      <c r="AD36" s="189">
        <f t="shared" si="6"/>
        <v>30</v>
      </c>
      <c r="AE36" s="186" t="str">
        <f t="shared" si="3"/>
        <v>BAJA</v>
      </c>
      <c r="AF36" s="186" t="str">
        <f t="shared" si="10"/>
        <v>POSITIVO</v>
      </c>
      <c r="AG36" s="186" t="s">
        <v>37</v>
      </c>
      <c r="AH36" s="62" t="s">
        <v>37</v>
      </c>
      <c r="AI36" s="75" t="str">
        <f t="shared" si="7"/>
        <v>ABOGADO ASUNTOS DISCIPLINARIOS</v>
      </c>
      <c r="AJ36" s="76">
        <v>46022</v>
      </c>
    </row>
    <row r="37" spans="1:36" ht="225" x14ac:dyDescent="0.25">
      <c r="A37" s="71">
        <v>31</v>
      </c>
      <c r="B37" s="121" t="s">
        <v>166</v>
      </c>
      <c r="C37" s="251"/>
      <c r="D37" s="153" t="s">
        <v>490</v>
      </c>
      <c r="E37" s="107" t="s">
        <v>313</v>
      </c>
      <c r="F37" s="78" t="s">
        <v>314</v>
      </c>
      <c r="G37" s="78" t="s">
        <v>309</v>
      </c>
      <c r="H37" s="184" t="s">
        <v>21</v>
      </c>
      <c r="I37" s="185">
        <f t="shared" si="14"/>
        <v>80</v>
      </c>
      <c r="J37" s="184" t="s">
        <v>23</v>
      </c>
      <c r="K37" s="185">
        <f t="shared" si="17"/>
        <v>60</v>
      </c>
      <c r="L37" s="196">
        <f t="shared" si="4"/>
        <v>70</v>
      </c>
      <c r="M37" s="186" t="str">
        <f t="shared" si="5"/>
        <v>MODERADA</v>
      </c>
      <c r="N37" s="118" t="s">
        <v>315</v>
      </c>
      <c r="O37" s="74" t="s">
        <v>460</v>
      </c>
      <c r="P37" s="184" t="s">
        <v>456</v>
      </c>
      <c r="Q37" s="74" t="s">
        <v>457</v>
      </c>
      <c r="R37" s="74" t="s">
        <v>458</v>
      </c>
      <c r="S37" s="74" t="s">
        <v>459</v>
      </c>
      <c r="T37" s="62" t="s">
        <v>223</v>
      </c>
      <c r="U37" s="75" t="s">
        <v>287</v>
      </c>
      <c r="V37" s="188">
        <v>45752</v>
      </c>
      <c r="W37" s="154"/>
      <c r="X37" s="184" t="s">
        <v>25</v>
      </c>
      <c r="Y37" s="185">
        <f t="shared" si="15"/>
        <v>40</v>
      </c>
      <c r="Z37" s="184" t="s">
        <v>19</v>
      </c>
      <c r="AA37" s="185">
        <f t="shared" si="16"/>
        <v>20</v>
      </c>
      <c r="AB37" s="184" t="s">
        <v>35</v>
      </c>
      <c r="AC37" s="80" t="s">
        <v>437</v>
      </c>
      <c r="AD37" s="189">
        <f t="shared" si="6"/>
        <v>30</v>
      </c>
      <c r="AE37" s="186" t="str">
        <f t="shared" si="3"/>
        <v>BAJA</v>
      </c>
      <c r="AF37" s="186" t="str">
        <f t="shared" si="10"/>
        <v>POSITIVO</v>
      </c>
      <c r="AG37" s="186" t="s">
        <v>37</v>
      </c>
      <c r="AH37" s="62" t="s">
        <v>37</v>
      </c>
      <c r="AI37" s="75" t="str">
        <f t="shared" si="7"/>
        <v>* ASESOR JURIDICO
*ABOGADO ASUNTOS DISCIPLINARIOS</v>
      </c>
      <c r="AJ37" s="76">
        <v>46022</v>
      </c>
    </row>
    <row r="38" spans="1:36" ht="88.5" customHeight="1" x14ac:dyDescent="0.25">
      <c r="A38" s="71">
        <v>32</v>
      </c>
      <c r="B38" s="121" t="s">
        <v>166</v>
      </c>
      <c r="C38" s="153"/>
      <c r="D38" s="153" t="s">
        <v>491</v>
      </c>
      <c r="E38" s="107" t="s">
        <v>410</v>
      </c>
      <c r="F38" s="78" t="s">
        <v>411</v>
      </c>
      <c r="G38" s="78" t="s">
        <v>412</v>
      </c>
      <c r="H38" s="184" t="s">
        <v>18</v>
      </c>
      <c r="I38" s="185">
        <f t="shared" si="14"/>
        <v>60</v>
      </c>
      <c r="J38" s="184" t="s">
        <v>26</v>
      </c>
      <c r="K38" s="185">
        <f t="shared" si="17"/>
        <v>80</v>
      </c>
      <c r="L38" s="196">
        <f t="shared" si="4"/>
        <v>70</v>
      </c>
      <c r="M38" s="186" t="str">
        <f t="shared" si="5"/>
        <v>MODERADA</v>
      </c>
      <c r="N38" s="118" t="s">
        <v>588</v>
      </c>
      <c r="O38" s="74" t="s">
        <v>460</v>
      </c>
      <c r="P38" s="184" t="s">
        <v>456</v>
      </c>
      <c r="Q38" s="74" t="s">
        <v>457</v>
      </c>
      <c r="R38" s="74" t="s">
        <v>458</v>
      </c>
      <c r="S38" s="74" t="s">
        <v>459</v>
      </c>
      <c r="T38" s="62" t="s">
        <v>413</v>
      </c>
      <c r="U38" s="75" t="s">
        <v>121</v>
      </c>
      <c r="V38" s="188">
        <v>45843</v>
      </c>
      <c r="W38" s="163"/>
      <c r="X38" s="184" t="s">
        <v>25</v>
      </c>
      <c r="Y38" s="185">
        <v>40</v>
      </c>
      <c r="Z38" s="184" t="s">
        <v>24</v>
      </c>
      <c r="AA38" s="185">
        <v>40</v>
      </c>
      <c r="AB38" s="184" t="s">
        <v>35</v>
      </c>
      <c r="AC38" s="80" t="s">
        <v>437</v>
      </c>
      <c r="AD38" s="189">
        <f t="shared" si="6"/>
        <v>40</v>
      </c>
      <c r="AE38" s="186" t="str">
        <f t="shared" si="3"/>
        <v>MODERADA</v>
      </c>
      <c r="AF38" s="186" t="s">
        <v>414</v>
      </c>
      <c r="AG38" s="186" t="s">
        <v>37</v>
      </c>
      <c r="AH38" s="62" t="s">
        <v>37</v>
      </c>
      <c r="AI38" s="75" t="str">
        <f t="shared" si="7"/>
        <v xml:space="preserve">*ASESOR JURIDICO </v>
      </c>
      <c r="AJ38" s="76">
        <v>46022</v>
      </c>
    </row>
    <row r="39" spans="1:36" ht="150" x14ac:dyDescent="0.25">
      <c r="A39" s="71">
        <v>33</v>
      </c>
      <c r="B39" s="75" t="s">
        <v>245</v>
      </c>
      <c r="C39" s="250" t="s">
        <v>193</v>
      </c>
      <c r="D39" s="174" t="s">
        <v>492</v>
      </c>
      <c r="E39" s="151" t="s">
        <v>400</v>
      </c>
      <c r="F39" s="78" t="s">
        <v>401</v>
      </c>
      <c r="G39" s="78" t="s">
        <v>402</v>
      </c>
      <c r="H39" s="184" t="s">
        <v>18</v>
      </c>
      <c r="I39" s="185">
        <f t="shared" si="14"/>
        <v>60</v>
      </c>
      <c r="J39" s="184" t="s">
        <v>24</v>
      </c>
      <c r="K39" s="185">
        <f t="shared" si="17"/>
        <v>40</v>
      </c>
      <c r="L39" s="196">
        <f t="shared" si="4"/>
        <v>50</v>
      </c>
      <c r="M39" s="186" t="str">
        <f t="shared" si="5"/>
        <v>MODERADA</v>
      </c>
      <c r="N39" s="82" t="s">
        <v>399</v>
      </c>
      <c r="O39" s="74" t="s">
        <v>460</v>
      </c>
      <c r="P39" s="184" t="s">
        <v>456</v>
      </c>
      <c r="Q39" s="74" t="s">
        <v>457</v>
      </c>
      <c r="R39" s="74" t="s">
        <v>458</v>
      </c>
      <c r="S39" s="74" t="s">
        <v>459</v>
      </c>
      <c r="T39" s="62" t="s">
        <v>398</v>
      </c>
      <c r="U39" s="75" t="s">
        <v>287</v>
      </c>
      <c r="V39" s="188">
        <v>45752</v>
      </c>
      <c r="W39" s="154"/>
      <c r="X39" s="184" t="s">
        <v>25</v>
      </c>
      <c r="Y39" s="185">
        <f t="shared" ref="Y39:Y44" si="18">IF(X39=0," ",VLOOKUP(X39,$H$71:$I$75,2,FALSE))</f>
        <v>40</v>
      </c>
      <c r="Z39" s="184" t="s">
        <v>19</v>
      </c>
      <c r="AA39" s="185">
        <f t="shared" ref="AA39:AA44" si="19">IF(Z39=0," ",VLOOKUP(Z39,$J$71:$K$75,2,FALSE))</f>
        <v>20</v>
      </c>
      <c r="AB39" s="184" t="s">
        <v>35</v>
      </c>
      <c r="AC39" s="80" t="s">
        <v>437</v>
      </c>
      <c r="AD39" s="189">
        <f t="shared" si="6"/>
        <v>30</v>
      </c>
      <c r="AE39" s="186" t="str">
        <f t="shared" ref="AE39:AE70" si="20">IF(AND(AD39&gt;=96,DY186&lt;96),"EXTREMO",IF(AND(AD39&gt;=80,DY186&lt;=80),"ALTA",IF(AND(AD39&gt;=40,DY186&lt;=40),"MODERADA",IF(AND(AD39&gt;=20,DY186&lt;=20),"BAJA"))))</f>
        <v>BAJA</v>
      </c>
      <c r="AF39" s="186" t="str">
        <f t="shared" ref="AF39:AF65" si="21">IF(AD39&lt;L39,"POSITIVO",IF(AD39=L39,"SIN CAMBIO","NEGATIVO"))</f>
        <v>POSITIVO</v>
      </c>
      <c r="AG39" s="186" t="s">
        <v>37</v>
      </c>
      <c r="AH39" s="62" t="s">
        <v>37</v>
      </c>
      <c r="AI39" s="75" t="str">
        <f t="shared" si="7"/>
        <v>CONTABILIDAD</v>
      </c>
      <c r="AJ39" s="76">
        <v>46022</v>
      </c>
    </row>
    <row r="40" spans="1:36" ht="165" x14ac:dyDescent="0.25">
      <c r="A40" s="71">
        <v>34</v>
      </c>
      <c r="B40" s="120" t="s">
        <v>251</v>
      </c>
      <c r="C40" s="251"/>
      <c r="D40" s="153" t="s">
        <v>493</v>
      </c>
      <c r="E40" s="107" t="s">
        <v>100</v>
      </c>
      <c r="F40" s="78" t="s">
        <v>192</v>
      </c>
      <c r="G40" s="78" t="s">
        <v>101</v>
      </c>
      <c r="H40" s="184" t="s">
        <v>18</v>
      </c>
      <c r="I40" s="185">
        <f t="shared" si="14"/>
        <v>60</v>
      </c>
      <c r="J40" s="184" t="s">
        <v>24</v>
      </c>
      <c r="K40" s="185">
        <f t="shared" si="17"/>
        <v>40</v>
      </c>
      <c r="L40" s="196">
        <f t="shared" si="4"/>
        <v>50</v>
      </c>
      <c r="M40" s="186" t="str">
        <f t="shared" si="5"/>
        <v>MODERADA</v>
      </c>
      <c r="N40" s="87" t="s">
        <v>358</v>
      </c>
      <c r="O40" s="74" t="s">
        <v>460</v>
      </c>
      <c r="P40" s="184" t="s">
        <v>456</v>
      </c>
      <c r="Q40" s="74" t="s">
        <v>457</v>
      </c>
      <c r="R40" s="74" t="s">
        <v>458</v>
      </c>
      <c r="S40" s="74" t="s">
        <v>459</v>
      </c>
      <c r="T40" s="62" t="s">
        <v>208</v>
      </c>
      <c r="U40" s="75" t="s">
        <v>121</v>
      </c>
      <c r="V40" s="188">
        <v>45843</v>
      </c>
      <c r="W40" s="163"/>
      <c r="X40" s="184" t="s">
        <v>25</v>
      </c>
      <c r="Y40" s="185">
        <f t="shared" si="18"/>
        <v>40</v>
      </c>
      <c r="Z40" s="184" t="s">
        <v>19</v>
      </c>
      <c r="AA40" s="185">
        <f t="shared" si="19"/>
        <v>20</v>
      </c>
      <c r="AB40" s="184" t="s">
        <v>35</v>
      </c>
      <c r="AC40" s="80" t="s">
        <v>437</v>
      </c>
      <c r="AD40" s="189">
        <f t="shared" si="6"/>
        <v>30</v>
      </c>
      <c r="AE40" s="186" t="str">
        <f t="shared" si="20"/>
        <v>BAJA</v>
      </c>
      <c r="AF40" s="186" t="str">
        <f t="shared" si="21"/>
        <v>POSITIVO</v>
      </c>
      <c r="AG40" s="186" t="s">
        <v>37</v>
      </c>
      <c r="AH40" s="62" t="s">
        <v>37</v>
      </c>
      <c r="AI40" s="75" t="str">
        <f t="shared" si="7"/>
        <v>* COORDINADOR GRUPO FINANCIERO
* COORDINADOR DE VIVIENDAS</v>
      </c>
      <c r="AJ40" s="76">
        <v>46022</v>
      </c>
    </row>
    <row r="41" spans="1:36" ht="165" x14ac:dyDescent="0.25">
      <c r="A41" s="71">
        <v>35</v>
      </c>
      <c r="B41" s="120" t="s">
        <v>251</v>
      </c>
      <c r="C41" s="251"/>
      <c r="D41" s="153" t="s">
        <v>494</v>
      </c>
      <c r="E41" s="107" t="s">
        <v>190</v>
      </c>
      <c r="F41" s="78" t="s">
        <v>217</v>
      </c>
      <c r="G41" s="78" t="s">
        <v>218</v>
      </c>
      <c r="H41" s="184" t="s">
        <v>18</v>
      </c>
      <c r="I41" s="185">
        <f t="shared" si="14"/>
        <v>60</v>
      </c>
      <c r="J41" s="184" t="s">
        <v>24</v>
      </c>
      <c r="K41" s="185">
        <f t="shared" si="17"/>
        <v>40</v>
      </c>
      <c r="L41" s="196">
        <f t="shared" si="4"/>
        <v>50</v>
      </c>
      <c r="M41" s="186" t="str">
        <f t="shared" si="5"/>
        <v>MODERADA</v>
      </c>
      <c r="N41" s="87" t="s">
        <v>359</v>
      </c>
      <c r="O41" s="74" t="s">
        <v>460</v>
      </c>
      <c r="P41" s="184" t="s">
        <v>456</v>
      </c>
      <c r="Q41" s="74" t="s">
        <v>457</v>
      </c>
      <c r="R41" s="74" t="s">
        <v>458</v>
      </c>
      <c r="S41" s="74" t="s">
        <v>459</v>
      </c>
      <c r="T41" s="104" t="s">
        <v>209</v>
      </c>
      <c r="U41" s="75" t="s">
        <v>273</v>
      </c>
      <c r="V41" s="188">
        <v>46022</v>
      </c>
      <c r="W41" s="163"/>
      <c r="X41" s="184" t="s">
        <v>25</v>
      </c>
      <c r="Y41" s="185">
        <f t="shared" si="18"/>
        <v>40</v>
      </c>
      <c r="Z41" s="184" t="s">
        <v>24</v>
      </c>
      <c r="AA41" s="185">
        <f t="shared" si="19"/>
        <v>40</v>
      </c>
      <c r="AB41" s="184" t="s">
        <v>35</v>
      </c>
      <c r="AC41" s="80" t="s">
        <v>437</v>
      </c>
      <c r="AD41" s="189">
        <f t="shared" si="6"/>
        <v>40</v>
      </c>
      <c r="AE41" s="186" t="str">
        <f t="shared" si="20"/>
        <v>MODERADA</v>
      </c>
      <c r="AF41" s="186" t="str">
        <f t="shared" si="21"/>
        <v>POSITIVO</v>
      </c>
      <c r="AG41" s="186" t="s">
        <v>37</v>
      </c>
      <c r="AH41" s="62" t="s">
        <v>37</v>
      </c>
      <c r="AI41" s="75" t="str">
        <f t="shared" si="7"/>
        <v>* COORDINADOR  GRUPO DISEÑO Y SUPERVISION VIVIENDA FISCAL                                        * SUPERVISOR DE CONTRATOS  
* COORDINADOR GRUPO FINANCIERO
*COORDINADOR GRUPO ADQUISICIONES Y SERVICIOS</v>
      </c>
      <c r="AJ41" s="76">
        <v>46022</v>
      </c>
    </row>
    <row r="42" spans="1:36" s="150" customFormat="1" ht="135" x14ac:dyDescent="0.25">
      <c r="A42" s="71">
        <v>36</v>
      </c>
      <c r="B42" s="75" t="s">
        <v>252</v>
      </c>
      <c r="C42" s="251"/>
      <c r="D42" s="153" t="s">
        <v>495</v>
      </c>
      <c r="E42" s="107" t="s">
        <v>395</v>
      </c>
      <c r="F42" s="78" t="s">
        <v>589</v>
      </c>
      <c r="G42" s="78" t="s">
        <v>396</v>
      </c>
      <c r="H42" s="184" t="s">
        <v>21</v>
      </c>
      <c r="I42" s="185">
        <f t="shared" si="14"/>
        <v>80</v>
      </c>
      <c r="J42" s="184" t="s">
        <v>23</v>
      </c>
      <c r="K42" s="185">
        <f t="shared" si="17"/>
        <v>60</v>
      </c>
      <c r="L42" s="196">
        <f t="shared" si="4"/>
        <v>70</v>
      </c>
      <c r="M42" s="186" t="str">
        <f t="shared" si="5"/>
        <v>MODERADA</v>
      </c>
      <c r="N42" s="82" t="s">
        <v>397</v>
      </c>
      <c r="O42" s="74" t="s">
        <v>460</v>
      </c>
      <c r="P42" s="184" t="s">
        <v>456</v>
      </c>
      <c r="Q42" s="74" t="s">
        <v>457</v>
      </c>
      <c r="R42" s="74" t="s">
        <v>458</v>
      </c>
      <c r="S42" s="74" t="s">
        <v>459</v>
      </c>
      <c r="T42" s="62" t="s">
        <v>394</v>
      </c>
      <c r="U42" s="75" t="s">
        <v>287</v>
      </c>
      <c r="V42" s="188">
        <v>45752</v>
      </c>
      <c r="W42" s="154"/>
      <c r="X42" s="184" t="s">
        <v>25</v>
      </c>
      <c r="Y42" s="185">
        <f t="shared" si="18"/>
        <v>40</v>
      </c>
      <c r="Z42" s="184" t="s">
        <v>19</v>
      </c>
      <c r="AA42" s="185">
        <f t="shared" si="19"/>
        <v>20</v>
      </c>
      <c r="AB42" s="184" t="s">
        <v>35</v>
      </c>
      <c r="AC42" s="80" t="s">
        <v>437</v>
      </c>
      <c r="AD42" s="189">
        <f t="shared" si="6"/>
        <v>30</v>
      </c>
      <c r="AE42" s="186" t="str">
        <f t="shared" si="20"/>
        <v>BAJA</v>
      </c>
      <c r="AF42" s="186" t="str">
        <f t="shared" si="21"/>
        <v>POSITIVO</v>
      </c>
      <c r="AG42" s="186" t="s">
        <v>37</v>
      </c>
      <c r="AH42" s="149" t="s">
        <v>37</v>
      </c>
      <c r="AI42" s="75" t="str">
        <f t="shared" si="7"/>
        <v>TESORERÍA</v>
      </c>
      <c r="AJ42" s="76">
        <v>46022</v>
      </c>
    </row>
    <row r="43" spans="1:36" ht="215.25" customHeight="1" x14ac:dyDescent="0.25">
      <c r="A43" s="71">
        <v>37</v>
      </c>
      <c r="B43" s="75" t="s">
        <v>253</v>
      </c>
      <c r="C43" s="258" t="s">
        <v>163</v>
      </c>
      <c r="D43" s="177" t="s">
        <v>496</v>
      </c>
      <c r="E43" s="107" t="s">
        <v>231</v>
      </c>
      <c r="F43" s="78" t="s">
        <v>277</v>
      </c>
      <c r="G43" s="78" t="s">
        <v>241</v>
      </c>
      <c r="H43" s="184" t="s">
        <v>21</v>
      </c>
      <c r="I43" s="185">
        <f t="shared" si="14"/>
        <v>80</v>
      </c>
      <c r="J43" s="184" t="s">
        <v>23</v>
      </c>
      <c r="K43" s="185">
        <f t="shared" si="17"/>
        <v>60</v>
      </c>
      <c r="L43" s="196">
        <f t="shared" si="4"/>
        <v>70</v>
      </c>
      <c r="M43" s="186" t="str">
        <f t="shared" si="5"/>
        <v>MODERADA</v>
      </c>
      <c r="N43" s="118" t="s">
        <v>360</v>
      </c>
      <c r="O43" s="74" t="s">
        <v>460</v>
      </c>
      <c r="P43" s="184" t="s">
        <v>456</v>
      </c>
      <c r="Q43" s="74" t="s">
        <v>457</v>
      </c>
      <c r="R43" s="74" t="s">
        <v>458</v>
      </c>
      <c r="S43" s="74" t="s">
        <v>459</v>
      </c>
      <c r="T43" s="62" t="s">
        <v>172</v>
      </c>
      <c r="U43" s="75" t="s">
        <v>121</v>
      </c>
      <c r="V43" s="188">
        <v>45843</v>
      </c>
      <c r="W43" s="163"/>
      <c r="X43" s="184" t="s">
        <v>25</v>
      </c>
      <c r="Y43" s="185">
        <f t="shared" si="18"/>
        <v>40</v>
      </c>
      <c r="Z43" s="184" t="s">
        <v>19</v>
      </c>
      <c r="AA43" s="185">
        <f t="shared" si="19"/>
        <v>20</v>
      </c>
      <c r="AB43" s="184" t="s">
        <v>35</v>
      </c>
      <c r="AC43" s="80" t="s">
        <v>437</v>
      </c>
      <c r="AD43" s="189">
        <f t="shared" si="6"/>
        <v>30</v>
      </c>
      <c r="AE43" s="186" t="str">
        <f t="shared" si="20"/>
        <v>BAJA</v>
      </c>
      <c r="AF43" s="186" t="str">
        <f t="shared" si="21"/>
        <v>POSITIVO</v>
      </c>
      <c r="AG43" s="186" t="s">
        <v>37</v>
      </c>
      <c r="AH43" s="62" t="s">
        <v>37</v>
      </c>
      <c r="AI43" s="75" t="str">
        <f t="shared" si="7"/>
        <v>COORDINADOR GRUPO DE ADQUISICIONES Y SUMINISTROS</v>
      </c>
      <c r="AJ43" s="76">
        <v>46022</v>
      </c>
    </row>
    <row r="44" spans="1:36" ht="171" customHeight="1" x14ac:dyDescent="0.25">
      <c r="A44" s="71">
        <v>38</v>
      </c>
      <c r="B44" s="75" t="s">
        <v>254</v>
      </c>
      <c r="C44" s="258"/>
      <c r="D44" s="177" t="s">
        <v>497</v>
      </c>
      <c r="E44" s="107" t="s">
        <v>232</v>
      </c>
      <c r="F44" s="78" t="s">
        <v>278</v>
      </c>
      <c r="G44" s="78" t="s">
        <v>279</v>
      </c>
      <c r="H44" s="184" t="s">
        <v>18</v>
      </c>
      <c r="I44" s="185">
        <f t="shared" si="14"/>
        <v>60</v>
      </c>
      <c r="J44" s="184" t="s">
        <v>23</v>
      </c>
      <c r="K44" s="185">
        <f t="shared" si="17"/>
        <v>60</v>
      </c>
      <c r="L44" s="196">
        <f t="shared" si="4"/>
        <v>60</v>
      </c>
      <c r="M44" s="186" t="str">
        <f t="shared" si="5"/>
        <v>MODERADA</v>
      </c>
      <c r="N44" s="118" t="s">
        <v>361</v>
      </c>
      <c r="O44" s="74" t="s">
        <v>460</v>
      </c>
      <c r="P44" s="184" t="s">
        <v>456</v>
      </c>
      <c r="Q44" s="74" t="s">
        <v>457</v>
      </c>
      <c r="R44" s="74" t="s">
        <v>458</v>
      </c>
      <c r="S44" s="74" t="s">
        <v>459</v>
      </c>
      <c r="T44" s="62" t="s">
        <v>172</v>
      </c>
      <c r="U44" s="75" t="s">
        <v>121</v>
      </c>
      <c r="V44" s="188">
        <v>45843</v>
      </c>
      <c r="W44" s="163"/>
      <c r="X44" s="184" t="s">
        <v>25</v>
      </c>
      <c r="Y44" s="185">
        <f t="shared" si="18"/>
        <v>40</v>
      </c>
      <c r="Z44" s="184" t="s">
        <v>19</v>
      </c>
      <c r="AA44" s="185">
        <f t="shared" si="19"/>
        <v>20</v>
      </c>
      <c r="AB44" s="184" t="s">
        <v>35</v>
      </c>
      <c r="AC44" s="80" t="s">
        <v>437</v>
      </c>
      <c r="AD44" s="189">
        <f t="shared" si="6"/>
        <v>30</v>
      </c>
      <c r="AE44" s="186" t="str">
        <f t="shared" si="20"/>
        <v>BAJA</v>
      </c>
      <c r="AF44" s="186" t="str">
        <f t="shared" si="21"/>
        <v>POSITIVO</v>
      </c>
      <c r="AG44" s="186" t="s">
        <v>37</v>
      </c>
      <c r="AH44" s="62" t="s">
        <v>37</v>
      </c>
      <c r="AI44" s="75" t="str">
        <f t="shared" si="7"/>
        <v>COORDINADOR GRUPO DE ADQUISICIONES Y SUMINISTROS</v>
      </c>
      <c r="AJ44" s="76">
        <v>46022</v>
      </c>
    </row>
    <row r="45" spans="1:36" ht="140.25" customHeight="1" x14ac:dyDescent="0.25">
      <c r="A45" s="71">
        <v>39</v>
      </c>
      <c r="B45" s="164" t="s">
        <v>431</v>
      </c>
      <c r="C45" s="259"/>
      <c r="D45" s="178" t="s">
        <v>498</v>
      </c>
      <c r="E45" s="165" t="s">
        <v>433</v>
      </c>
      <c r="F45" s="78" t="s">
        <v>591</v>
      </c>
      <c r="G45" s="78" t="s">
        <v>432</v>
      </c>
      <c r="H45" s="184" t="s">
        <v>21</v>
      </c>
      <c r="I45" s="185">
        <f t="shared" si="14"/>
        <v>80</v>
      </c>
      <c r="J45" s="184" t="s">
        <v>23</v>
      </c>
      <c r="K45" s="185">
        <f t="shared" si="17"/>
        <v>60</v>
      </c>
      <c r="L45" s="196">
        <f t="shared" si="4"/>
        <v>70</v>
      </c>
      <c r="M45" s="186" t="str">
        <f t="shared" si="5"/>
        <v>MODERADA</v>
      </c>
      <c r="N45" s="82" t="s">
        <v>435</v>
      </c>
      <c r="O45" s="74" t="s">
        <v>460</v>
      </c>
      <c r="P45" s="184" t="s">
        <v>456</v>
      </c>
      <c r="Q45" s="74" t="s">
        <v>457</v>
      </c>
      <c r="R45" s="74" t="s">
        <v>458</v>
      </c>
      <c r="S45" s="74" t="s">
        <v>459</v>
      </c>
      <c r="T45" s="62" t="s">
        <v>172</v>
      </c>
      <c r="U45" s="75" t="s">
        <v>287</v>
      </c>
      <c r="V45" s="188">
        <v>45752</v>
      </c>
      <c r="W45" s="154"/>
      <c r="X45" s="184" t="s">
        <v>25</v>
      </c>
      <c r="Y45" s="185">
        <v>60</v>
      </c>
      <c r="Z45" s="184" t="s">
        <v>24</v>
      </c>
      <c r="AA45" s="185">
        <v>20</v>
      </c>
      <c r="AB45" s="184" t="s">
        <v>35</v>
      </c>
      <c r="AC45" s="80" t="s">
        <v>437</v>
      </c>
      <c r="AD45" s="189">
        <f t="shared" si="6"/>
        <v>40</v>
      </c>
      <c r="AE45" s="186" t="str">
        <f t="shared" si="20"/>
        <v>MODERADA</v>
      </c>
      <c r="AF45" s="186" t="str">
        <f t="shared" si="21"/>
        <v>POSITIVO</v>
      </c>
      <c r="AG45" s="186" t="s">
        <v>37</v>
      </c>
      <c r="AH45" s="62" t="s">
        <v>37</v>
      </c>
      <c r="AI45" s="75" t="str">
        <f t="shared" si="7"/>
        <v>COORDINADOR GRUPO DE ADQUISICIONES Y SUMINISTROS</v>
      </c>
      <c r="AJ45" s="76">
        <v>46022</v>
      </c>
    </row>
    <row r="46" spans="1:36" ht="180" x14ac:dyDescent="0.25">
      <c r="A46" s="71">
        <v>40</v>
      </c>
      <c r="B46" s="120" t="s">
        <v>255</v>
      </c>
      <c r="C46" s="259"/>
      <c r="D46" s="178" t="s">
        <v>499</v>
      </c>
      <c r="E46" s="105" t="s">
        <v>102</v>
      </c>
      <c r="F46" s="72" t="s">
        <v>280</v>
      </c>
      <c r="G46" s="78" t="s">
        <v>281</v>
      </c>
      <c r="H46" s="184" t="s">
        <v>25</v>
      </c>
      <c r="I46" s="185">
        <f t="shared" ref="I46:I63" si="22">IF(H46=0," ",VLOOKUP(H46,$H$71:$I$75,2,FALSE))</f>
        <v>40</v>
      </c>
      <c r="J46" s="184" t="s">
        <v>23</v>
      </c>
      <c r="K46" s="185">
        <f t="shared" ref="K46:K63" si="23">IF(J46=0," ",VLOOKUP(J46,$J$71:$K$75,2,FALSE))</f>
        <v>60</v>
      </c>
      <c r="L46" s="196">
        <f t="shared" si="4"/>
        <v>50</v>
      </c>
      <c r="M46" s="186" t="str">
        <f t="shared" si="5"/>
        <v>MODERADA</v>
      </c>
      <c r="N46" s="118" t="s">
        <v>362</v>
      </c>
      <c r="O46" s="74" t="s">
        <v>460</v>
      </c>
      <c r="P46" s="184" t="s">
        <v>456</v>
      </c>
      <c r="Q46" s="74" t="s">
        <v>457</v>
      </c>
      <c r="R46" s="74" t="s">
        <v>458</v>
      </c>
      <c r="S46" s="74" t="s">
        <v>459</v>
      </c>
      <c r="T46" s="62" t="s">
        <v>171</v>
      </c>
      <c r="U46" s="75" t="s">
        <v>121</v>
      </c>
      <c r="V46" s="188">
        <v>45843</v>
      </c>
      <c r="W46" s="163"/>
      <c r="X46" s="184" t="s">
        <v>30</v>
      </c>
      <c r="Y46" s="185">
        <v>20</v>
      </c>
      <c r="Z46" s="184" t="s">
        <v>19</v>
      </c>
      <c r="AA46" s="185">
        <f t="shared" ref="AA46:AA60" si="24">IF(Z46=0," ",VLOOKUP(Z46,$J$71:$K$75,2,FALSE))</f>
        <v>20</v>
      </c>
      <c r="AB46" s="184" t="s">
        <v>35</v>
      </c>
      <c r="AC46" s="80" t="s">
        <v>437</v>
      </c>
      <c r="AD46" s="189">
        <f t="shared" si="6"/>
        <v>20</v>
      </c>
      <c r="AE46" s="186" t="str">
        <f t="shared" si="20"/>
        <v>BAJA</v>
      </c>
      <c r="AF46" s="186" t="str">
        <f t="shared" si="21"/>
        <v>POSITIVO</v>
      </c>
      <c r="AG46" s="186" t="str">
        <f t="shared" ref="AG46:AG58" si="25">IF(AF46=0," ",(IF(AF46="POSITIVO","MANTENER",IF(AF46="SIN CAMBIO","MEJORAR","CORREGIR"))))</f>
        <v>MANTENER</v>
      </c>
      <c r="AH46" s="62" t="s">
        <v>38</v>
      </c>
      <c r="AI46" s="75" t="str">
        <f t="shared" si="7"/>
        <v xml:space="preserve">ALMACENISTA </v>
      </c>
      <c r="AJ46" s="76">
        <v>46022</v>
      </c>
    </row>
    <row r="47" spans="1:36" ht="150" x14ac:dyDescent="0.25">
      <c r="A47" s="71">
        <v>41</v>
      </c>
      <c r="B47" s="75" t="s">
        <v>256</v>
      </c>
      <c r="C47" s="250" t="s">
        <v>193</v>
      </c>
      <c r="D47" s="174" t="s">
        <v>500</v>
      </c>
      <c r="E47" s="107" t="s">
        <v>242</v>
      </c>
      <c r="F47" s="78" t="s">
        <v>220</v>
      </c>
      <c r="G47" s="78" t="s">
        <v>194</v>
      </c>
      <c r="H47" s="184" t="s">
        <v>21</v>
      </c>
      <c r="I47" s="185">
        <f t="shared" si="22"/>
        <v>80</v>
      </c>
      <c r="J47" s="184" t="s">
        <v>23</v>
      </c>
      <c r="K47" s="185">
        <f t="shared" si="23"/>
        <v>60</v>
      </c>
      <c r="L47" s="196">
        <f t="shared" si="4"/>
        <v>70</v>
      </c>
      <c r="M47" s="186" t="str">
        <f t="shared" si="5"/>
        <v>MODERADA</v>
      </c>
      <c r="N47" s="118" t="s">
        <v>276</v>
      </c>
      <c r="O47" s="74" t="s">
        <v>460</v>
      </c>
      <c r="P47" s="184" t="s">
        <v>456</v>
      </c>
      <c r="Q47" s="74" t="s">
        <v>457</v>
      </c>
      <c r="R47" s="74" t="s">
        <v>458</v>
      </c>
      <c r="S47" s="74" t="s">
        <v>459</v>
      </c>
      <c r="T47" s="62" t="s">
        <v>191</v>
      </c>
      <c r="U47" s="75" t="s">
        <v>273</v>
      </c>
      <c r="V47" s="188">
        <v>46022</v>
      </c>
      <c r="W47" s="163"/>
      <c r="X47" s="184" t="s">
        <v>25</v>
      </c>
      <c r="Y47" s="185">
        <f t="shared" ref="Y47:Y60" si="26">IF(X47=0," ",VLOOKUP(X47,$H$71:$I$75,2,FALSE))</f>
        <v>40</v>
      </c>
      <c r="Z47" s="184" t="s">
        <v>19</v>
      </c>
      <c r="AA47" s="185">
        <f t="shared" si="24"/>
        <v>20</v>
      </c>
      <c r="AB47" s="184" t="s">
        <v>35</v>
      </c>
      <c r="AC47" s="80" t="s">
        <v>437</v>
      </c>
      <c r="AD47" s="189">
        <f t="shared" si="6"/>
        <v>30</v>
      </c>
      <c r="AE47" s="186" t="str">
        <f t="shared" si="20"/>
        <v>BAJA</v>
      </c>
      <c r="AF47" s="186" t="str">
        <f t="shared" si="21"/>
        <v>POSITIVO</v>
      </c>
      <c r="AG47" s="186" t="s">
        <v>37</v>
      </c>
      <c r="AH47" s="62" t="s">
        <v>37</v>
      </c>
      <c r="AI47" s="75" t="str">
        <f t="shared" si="7"/>
        <v>TÉCNICO DE CAJA MENOR</v>
      </c>
      <c r="AJ47" s="76">
        <v>46022</v>
      </c>
    </row>
    <row r="48" spans="1:36" ht="120" x14ac:dyDescent="0.25">
      <c r="A48" s="71">
        <v>42</v>
      </c>
      <c r="B48" s="75" t="s">
        <v>256</v>
      </c>
      <c r="C48" s="254"/>
      <c r="D48" s="169" t="s">
        <v>501</v>
      </c>
      <c r="E48" s="106" t="s">
        <v>275</v>
      </c>
      <c r="F48" s="78" t="s">
        <v>219</v>
      </c>
      <c r="G48" s="78" t="s">
        <v>195</v>
      </c>
      <c r="H48" s="184" t="s">
        <v>18</v>
      </c>
      <c r="I48" s="185">
        <f t="shared" si="22"/>
        <v>60</v>
      </c>
      <c r="J48" s="184" t="s">
        <v>23</v>
      </c>
      <c r="K48" s="185">
        <f t="shared" si="23"/>
        <v>60</v>
      </c>
      <c r="L48" s="196">
        <f t="shared" si="4"/>
        <v>60</v>
      </c>
      <c r="M48" s="186" t="str">
        <f t="shared" si="5"/>
        <v>MODERADA</v>
      </c>
      <c r="N48" s="118" t="s">
        <v>363</v>
      </c>
      <c r="O48" s="74" t="s">
        <v>460</v>
      </c>
      <c r="P48" s="184" t="s">
        <v>456</v>
      </c>
      <c r="Q48" s="74" t="s">
        <v>457</v>
      </c>
      <c r="R48" s="74" t="s">
        <v>458</v>
      </c>
      <c r="S48" s="74" t="s">
        <v>459</v>
      </c>
      <c r="T48" s="62" t="s">
        <v>215</v>
      </c>
      <c r="U48" s="75" t="s">
        <v>121</v>
      </c>
      <c r="V48" s="188">
        <v>45843</v>
      </c>
      <c r="W48" s="163"/>
      <c r="X48" s="184" t="s">
        <v>25</v>
      </c>
      <c r="Y48" s="185">
        <f t="shared" si="26"/>
        <v>40</v>
      </c>
      <c r="Z48" s="184" t="s">
        <v>19</v>
      </c>
      <c r="AA48" s="185">
        <f t="shared" si="24"/>
        <v>20</v>
      </c>
      <c r="AB48" s="184" t="s">
        <v>35</v>
      </c>
      <c r="AC48" s="80" t="s">
        <v>437</v>
      </c>
      <c r="AD48" s="189">
        <f t="shared" si="6"/>
        <v>30</v>
      </c>
      <c r="AE48" s="186" t="str">
        <f t="shared" si="20"/>
        <v>BAJA</v>
      </c>
      <c r="AF48" s="186" t="str">
        <f t="shared" si="21"/>
        <v>POSITIVO</v>
      </c>
      <c r="AG48" s="186" t="s">
        <v>37</v>
      </c>
      <c r="AH48" s="62" t="s">
        <v>37</v>
      </c>
      <c r="AI48" s="75" t="str">
        <f t="shared" si="7"/>
        <v>COORDINADOR DEL GRUPO FINANCIERO 
(TÉCNICO DE CAJA MENOR)</v>
      </c>
      <c r="AJ48" s="76">
        <v>46022</v>
      </c>
    </row>
    <row r="49" spans="1:74" ht="150" x14ac:dyDescent="0.25">
      <c r="A49" s="71">
        <v>43</v>
      </c>
      <c r="B49" s="123" t="s">
        <v>103</v>
      </c>
      <c r="C49" s="75"/>
      <c r="D49" s="75" t="s">
        <v>502</v>
      </c>
      <c r="E49" s="107" t="s">
        <v>104</v>
      </c>
      <c r="F49" s="78" t="s">
        <v>306</v>
      </c>
      <c r="G49" s="78" t="s">
        <v>305</v>
      </c>
      <c r="H49" s="184" t="s">
        <v>21</v>
      </c>
      <c r="I49" s="185">
        <f t="shared" si="22"/>
        <v>80</v>
      </c>
      <c r="J49" s="184" t="s">
        <v>23</v>
      </c>
      <c r="K49" s="185">
        <f t="shared" si="23"/>
        <v>60</v>
      </c>
      <c r="L49" s="196">
        <f t="shared" si="4"/>
        <v>70</v>
      </c>
      <c r="M49" s="186" t="str">
        <f t="shared" si="5"/>
        <v>MODERADA</v>
      </c>
      <c r="N49" s="118" t="s">
        <v>307</v>
      </c>
      <c r="O49" s="74" t="s">
        <v>460</v>
      </c>
      <c r="P49" s="184" t="s">
        <v>456</v>
      </c>
      <c r="Q49" s="74" t="s">
        <v>457</v>
      </c>
      <c r="R49" s="74" t="s">
        <v>458</v>
      </c>
      <c r="S49" s="74" t="s">
        <v>459</v>
      </c>
      <c r="T49" s="75" t="s">
        <v>170</v>
      </c>
      <c r="U49" s="75" t="s">
        <v>273</v>
      </c>
      <c r="V49" s="188">
        <v>46022</v>
      </c>
      <c r="W49" s="163"/>
      <c r="X49" s="184" t="s">
        <v>25</v>
      </c>
      <c r="Y49" s="185">
        <f t="shared" si="26"/>
        <v>40</v>
      </c>
      <c r="Z49" s="184" t="s">
        <v>24</v>
      </c>
      <c r="AA49" s="185">
        <f t="shared" si="24"/>
        <v>40</v>
      </c>
      <c r="AB49" s="184" t="s">
        <v>35</v>
      </c>
      <c r="AC49" s="80" t="s">
        <v>437</v>
      </c>
      <c r="AD49" s="189">
        <f t="shared" si="6"/>
        <v>40</v>
      </c>
      <c r="AE49" s="186" t="str">
        <f t="shared" si="20"/>
        <v>MODERADA</v>
      </c>
      <c r="AF49" s="186" t="str">
        <f t="shared" si="21"/>
        <v>POSITIVO</v>
      </c>
      <c r="AG49" s="186" t="s">
        <v>37</v>
      </c>
      <c r="AH49" s="62" t="s">
        <v>37</v>
      </c>
      <c r="AI49" s="75" t="str">
        <f t="shared" si="7"/>
        <v>OFICIAL DE MANTENIMIENTO</v>
      </c>
      <c r="AJ49" s="76">
        <v>46022</v>
      </c>
    </row>
    <row r="50" spans="1:74" ht="240" x14ac:dyDescent="0.25">
      <c r="A50" s="71">
        <v>44</v>
      </c>
      <c r="B50" s="75" t="s">
        <v>257</v>
      </c>
      <c r="C50" s="88" t="s">
        <v>160</v>
      </c>
      <c r="D50" s="88" t="s">
        <v>503</v>
      </c>
      <c r="E50" s="106" t="s">
        <v>284</v>
      </c>
      <c r="F50" s="78" t="s">
        <v>285</v>
      </c>
      <c r="G50" s="78" t="s">
        <v>225</v>
      </c>
      <c r="H50" s="184" t="s">
        <v>21</v>
      </c>
      <c r="I50" s="185">
        <f t="shared" si="22"/>
        <v>80</v>
      </c>
      <c r="J50" s="184" t="s">
        <v>23</v>
      </c>
      <c r="K50" s="185">
        <f t="shared" si="23"/>
        <v>60</v>
      </c>
      <c r="L50" s="196">
        <f t="shared" si="4"/>
        <v>70</v>
      </c>
      <c r="M50" s="186" t="str">
        <f t="shared" si="5"/>
        <v>MODERADA</v>
      </c>
      <c r="N50" s="118" t="s">
        <v>286</v>
      </c>
      <c r="O50" s="74" t="s">
        <v>460</v>
      </c>
      <c r="P50" s="184" t="s">
        <v>456</v>
      </c>
      <c r="Q50" s="74" t="s">
        <v>457</v>
      </c>
      <c r="R50" s="74" t="s">
        <v>458</v>
      </c>
      <c r="S50" s="74" t="s">
        <v>459</v>
      </c>
      <c r="T50" s="62" t="s">
        <v>169</v>
      </c>
      <c r="U50" s="75" t="s">
        <v>287</v>
      </c>
      <c r="V50" s="188">
        <v>45752</v>
      </c>
      <c r="W50" s="154"/>
      <c r="X50" s="184" t="s">
        <v>25</v>
      </c>
      <c r="Y50" s="185">
        <f t="shared" si="26"/>
        <v>40</v>
      </c>
      <c r="Z50" s="184" t="s">
        <v>19</v>
      </c>
      <c r="AA50" s="185">
        <f t="shared" si="24"/>
        <v>20</v>
      </c>
      <c r="AB50" s="184" t="s">
        <v>35</v>
      </c>
      <c r="AC50" s="80" t="s">
        <v>437</v>
      </c>
      <c r="AD50" s="189">
        <f t="shared" si="6"/>
        <v>30</v>
      </c>
      <c r="AE50" s="186" t="str">
        <f t="shared" si="20"/>
        <v>BAJA</v>
      </c>
      <c r="AF50" s="186" t="str">
        <f t="shared" si="21"/>
        <v>POSITIVO</v>
      </c>
      <c r="AG50" s="186" t="s">
        <v>37</v>
      </c>
      <c r="AH50" s="62" t="s">
        <v>37</v>
      </c>
      <c r="AI50" s="75" t="str">
        <f t="shared" si="7"/>
        <v>SUBOFICIAL DE TRANSPORTE</v>
      </c>
      <c r="AJ50" s="76">
        <v>46022</v>
      </c>
    </row>
    <row r="51" spans="1:74" ht="195" customHeight="1" x14ac:dyDescent="0.25">
      <c r="A51" s="71">
        <v>45</v>
      </c>
      <c r="B51" s="75" t="s">
        <v>258</v>
      </c>
      <c r="C51" s="260" t="s">
        <v>161</v>
      </c>
      <c r="D51" s="179" t="s">
        <v>504</v>
      </c>
      <c r="E51" s="107" t="s">
        <v>368</v>
      </c>
      <c r="F51" s="78" t="s">
        <v>369</v>
      </c>
      <c r="G51" s="78" t="s">
        <v>370</v>
      </c>
      <c r="H51" s="184" t="s">
        <v>27</v>
      </c>
      <c r="I51" s="185">
        <f t="shared" si="22"/>
        <v>100</v>
      </c>
      <c r="J51" s="184" t="s">
        <v>24</v>
      </c>
      <c r="K51" s="185">
        <f t="shared" si="23"/>
        <v>40</v>
      </c>
      <c r="L51" s="196">
        <f t="shared" si="4"/>
        <v>70</v>
      </c>
      <c r="M51" s="186" t="str">
        <f t="shared" si="5"/>
        <v>MODERADA</v>
      </c>
      <c r="N51" s="118" t="s">
        <v>423</v>
      </c>
      <c r="O51" s="74" t="s">
        <v>460</v>
      </c>
      <c r="P51" s="184" t="s">
        <v>456</v>
      </c>
      <c r="Q51" s="74" t="s">
        <v>457</v>
      </c>
      <c r="R51" s="74" t="s">
        <v>458</v>
      </c>
      <c r="S51" s="74" t="s">
        <v>459</v>
      </c>
      <c r="T51" s="62" t="s">
        <v>168</v>
      </c>
      <c r="U51" s="75" t="s">
        <v>287</v>
      </c>
      <c r="V51" s="188">
        <v>45752</v>
      </c>
      <c r="W51" s="154"/>
      <c r="X51" s="184" t="s">
        <v>25</v>
      </c>
      <c r="Y51" s="185">
        <f t="shared" si="26"/>
        <v>40</v>
      </c>
      <c r="Z51" s="184" t="s">
        <v>24</v>
      </c>
      <c r="AA51" s="185">
        <f t="shared" si="24"/>
        <v>40</v>
      </c>
      <c r="AB51" s="184" t="s">
        <v>35</v>
      </c>
      <c r="AC51" s="80" t="s">
        <v>437</v>
      </c>
      <c r="AD51" s="189">
        <f t="shared" si="6"/>
        <v>40</v>
      </c>
      <c r="AE51" s="186" t="str">
        <f t="shared" si="20"/>
        <v>MODERADA</v>
      </c>
      <c r="AF51" s="186" t="str">
        <f t="shared" si="21"/>
        <v>POSITIVO</v>
      </c>
      <c r="AG51" s="186" t="s">
        <v>37</v>
      </c>
      <c r="AH51" s="62" t="s">
        <v>37</v>
      </c>
      <c r="AI51" s="75" t="str">
        <f t="shared" si="7"/>
        <v>PROFESIONAL
OFICINA DE
INFORMACIÓN Y TICS</v>
      </c>
      <c r="AJ51" s="76">
        <v>46022</v>
      </c>
    </row>
    <row r="52" spans="1:74" ht="210" x14ac:dyDescent="0.25">
      <c r="A52" s="71">
        <v>46</v>
      </c>
      <c r="B52" s="75" t="s">
        <v>259</v>
      </c>
      <c r="C52" s="260"/>
      <c r="D52" s="179" t="s">
        <v>505</v>
      </c>
      <c r="E52" s="107" t="s">
        <v>196</v>
      </c>
      <c r="F52" s="78" t="s">
        <v>371</v>
      </c>
      <c r="G52" s="78" t="s">
        <v>372</v>
      </c>
      <c r="H52" s="184" t="s">
        <v>18</v>
      </c>
      <c r="I52" s="185">
        <f t="shared" si="22"/>
        <v>60</v>
      </c>
      <c r="J52" s="184" t="s">
        <v>24</v>
      </c>
      <c r="K52" s="185">
        <f t="shared" si="23"/>
        <v>40</v>
      </c>
      <c r="L52" s="196">
        <f t="shared" si="4"/>
        <v>50</v>
      </c>
      <c r="M52" s="186" t="str">
        <f t="shared" si="5"/>
        <v>MODERADA</v>
      </c>
      <c r="N52" s="118" t="s">
        <v>592</v>
      </c>
      <c r="O52" s="74" t="s">
        <v>460</v>
      </c>
      <c r="P52" s="184" t="s">
        <v>456</v>
      </c>
      <c r="Q52" s="74" t="s">
        <v>457</v>
      </c>
      <c r="R52" s="74" t="s">
        <v>458</v>
      </c>
      <c r="S52" s="74" t="s">
        <v>459</v>
      </c>
      <c r="T52" s="62" t="s">
        <v>168</v>
      </c>
      <c r="U52" s="75" t="s">
        <v>287</v>
      </c>
      <c r="V52" s="188">
        <v>45752</v>
      </c>
      <c r="W52" s="154"/>
      <c r="X52" s="184" t="s">
        <v>25</v>
      </c>
      <c r="Y52" s="185">
        <f t="shared" si="26"/>
        <v>40</v>
      </c>
      <c r="Z52" s="184" t="s">
        <v>24</v>
      </c>
      <c r="AA52" s="185">
        <f t="shared" si="24"/>
        <v>40</v>
      </c>
      <c r="AB52" s="184" t="s">
        <v>35</v>
      </c>
      <c r="AC52" s="80" t="s">
        <v>437</v>
      </c>
      <c r="AD52" s="189">
        <f t="shared" si="6"/>
        <v>40</v>
      </c>
      <c r="AE52" s="186" t="str">
        <f t="shared" si="20"/>
        <v>MODERADA</v>
      </c>
      <c r="AF52" s="186" t="str">
        <f t="shared" si="21"/>
        <v>POSITIVO</v>
      </c>
      <c r="AG52" s="186" t="s">
        <v>37</v>
      </c>
      <c r="AH52" s="62" t="s">
        <v>37</v>
      </c>
      <c r="AI52" s="75" t="str">
        <f t="shared" si="7"/>
        <v>PROFESIONAL
OFICINA DE
INFORMACIÓN Y TICS</v>
      </c>
      <c r="AJ52" s="76">
        <v>46022</v>
      </c>
    </row>
    <row r="53" spans="1:74" ht="150" x14ac:dyDescent="0.25">
      <c r="A53" s="71">
        <v>47</v>
      </c>
      <c r="B53" s="75" t="s">
        <v>260</v>
      </c>
      <c r="C53" s="250" t="s">
        <v>161</v>
      </c>
      <c r="D53" s="170" t="s">
        <v>506</v>
      </c>
      <c r="E53" s="106" t="s">
        <v>105</v>
      </c>
      <c r="F53" s="78" t="s">
        <v>197</v>
      </c>
      <c r="G53" s="78" t="s">
        <v>106</v>
      </c>
      <c r="H53" s="184" t="s">
        <v>25</v>
      </c>
      <c r="I53" s="185">
        <f t="shared" si="22"/>
        <v>40</v>
      </c>
      <c r="J53" s="184" t="s">
        <v>23</v>
      </c>
      <c r="K53" s="185">
        <f t="shared" si="23"/>
        <v>60</v>
      </c>
      <c r="L53" s="196">
        <f t="shared" si="4"/>
        <v>50</v>
      </c>
      <c r="M53" s="186" t="str">
        <f t="shared" si="5"/>
        <v>MODERADA</v>
      </c>
      <c r="N53" s="118" t="s">
        <v>282</v>
      </c>
      <c r="O53" s="74" t="s">
        <v>460</v>
      </c>
      <c r="P53" s="184" t="s">
        <v>456</v>
      </c>
      <c r="Q53" s="74" t="s">
        <v>457</v>
      </c>
      <c r="R53" s="74" t="s">
        <v>458</v>
      </c>
      <c r="S53" s="74" t="s">
        <v>459</v>
      </c>
      <c r="T53" s="62" t="s">
        <v>216</v>
      </c>
      <c r="U53" s="75" t="s">
        <v>121</v>
      </c>
      <c r="V53" s="188">
        <v>45843</v>
      </c>
      <c r="W53" s="163"/>
      <c r="X53" s="184" t="s">
        <v>25</v>
      </c>
      <c r="Y53" s="185">
        <f t="shared" si="26"/>
        <v>40</v>
      </c>
      <c r="Z53" s="184" t="s">
        <v>24</v>
      </c>
      <c r="AA53" s="185">
        <f t="shared" si="24"/>
        <v>40</v>
      </c>
      <c r="AB53" s="184" t="s">
        <v>35</v>
      </c>
      <c r="AC53" s="80" t="s">
        <v>437</v>
      </c>
      <c r="AD53" s="189">
        <f t="shared" si="6"/>
        <v>40</v>
      </c>
      <c r="AE53" s="186" t="str">
        <f t="shared" si="20"/>
        <v>MODERADA</v>
      </c>
      <c r="AF53" s="186" t="str">
        <f t="shared" si="21"/>
        <v>POSITIVO</v>
      </c>
      <c r="AG53" s="186" t="s">
        <v>37</v>
      </c>
      <c r="AH53" s="62" t="s">
        <v>37</v>
      </c>
      <c r="AI53" s="75" t="str">
        <f t="shared" si="7"/>
        <v>* TÉCNICO DE ARCHIVO
* LÍDERES DE PROCESOS</v>
      </c>
      <c r="AJ53" s="76">
        <v>46022</v>
      </c>
    </row>
    <row r="54" spans="1:74" ht="76.5" customHeight="1" x14ac:dyDescent="0.25">
      <c r="A54" s="71">
        <v>48</v>
      </c>
      <c r="B54" s="75" t="s">
        <v>260</v>
      </c>
      <c r="C54" s="254"/>
      <c r="D54" s="169" t="s">
        <v>507</v>
      </c>
      <c r="E54" s="106" t="s">
        <v>107</v>
      </c>
      <c r="F54" s="78" t="s">
        <v>108</v>
      </c>
      <c r="G54" s="78" t="s">
        <v>123</v>
      </c>
      <c r="H54" s="184" t="s">
        <v>25</v>
      </c>
      <c r="I54" s="185">
        <f t="shared" si="22"/>
        <v>40</v>
      </c>
      <c r="J54" s="184" t="s">
        <v>23</v>
      </c>
      <c r="K54" s="185">
        <f t="shared" si="23"/>
        <v>60</v>
      </c>
      <c r="L54" s="196">
        <f t="shared" si="4"/>
        <v>50</v>
      </c>
      <c r="M54" s="186" t="str">
        <f t="shared" si="5"/>
        <v>MODERADA</v>
      </c>
      <c r="N54" s="118" t="s">
        <v>283</v>
      </c>
      <c r="O54" s="74" t="s">
        <v>460</v>
      </c>
      <c r="P54" s="184" t="s">
        <v>456</v>
      </c>
      <c r="Q54" s="74" t="s">
        <v>457</v>
      </c>
      <c r="R54" s="74" t="s">
        <v>458</v>
      </c>
      <c r="S54" s="74" t="s">
        <v>459</v>
      </c>
      <c r="T54" s="62" t="s">
        <v>216</v>
      </c>
      <c r="U54" s="62" t="s">
        <v>273</v>
      </c>
      <c r="V54" s="188">
        <v>46022</v>
      </c>
      <c r="W54" s="163"/>
      <c r="X54" s="184" t="s">
        <v>25</v>
      </c>
      <c r="Y54" s="185">
        <f t="shared" si="26"/>
        <v>40</v>
      </c>
      <c r="Z54" s="184" t="s">
        <v>24</v>
      </c>
      <c r="AA54" s="185">
        <f t="shared" si="24"/>
        <v>40</v>
      </c>
      <c r="AB54" s="184" t="s">
        <v>35</v>
      </c>
      <c r="AC54" s="80" t="s">
        <v>437</v>
      </c>
      <c r="AD54" s="189">
        <f t="shared" si="6"/>
        <v>40</v>
      </c>
      <c r="AE54" s="186" t="str">
        <f t="shared" si="20"/>
        <v>MODERADA</v>
      </c>
      <c r="AF54" s="186" t="str">
        <f t="shared" si="21"/>
        <v>POSITIVO</v>
      </c>
      <c r="AG54" s="186" t="s">
        <v>37</v>
      </c>
      <c r="AH54" s="62" t="s">
        <v>37</v>
      </c>
      <c r="AI54" s="75" t="str">
        <f t="shared" si="7"/>
        <v>* TÉCNICO DE ARCHIVO
* LÍDERES DE PROCESOS</v>
      </c>
      <c r="AJ54" s="76">
        <v>46022</v>
      </c>
    </row>
    <row r="55" spans="1:74" ht="270" x14ac:dyDescent="0.25">
      <c r="A55" s="71">
        <v>49</v>
      </c>
      <c r="B55" s="75" t="s">
        <v>264</v>
      </c>
      <c r="C55" s="75" t="s">
        <v>153</v>
      </c>
      <c r="D55" s="75" t="s">
        <v>508</v>
      </c>
      <c r="E55" s="107" t="s">
        <v>266</v>
      </c>
      <c r="F55" s="78" t="s">
        <v>267</v>
      </c>
      <c r="G55" s="78" t="s">
        <v>269</v>
      </c>
      <c r="H55" s="184" t="s">
        <v>25</v>
      </c>
      <c r="I55" s="185">
        <f t="shared" si="22"/>
        <v>40</v>
      </c>
      <c r="J55" s="184" t="s">
        <v>23</v>
      </c>
      <c r="K55" s="185">
        <f t="shared" si="23"/>
        <v>60</v>
      </c>
      <c r="L55" s="196">
        <f t="shared" si="4"/>
        <v>50</v>
      </c>
      <c r="M55" s="186" t="str">
        <f t="shared" si="5"/>
        <v>MODERADA</v>
      </c>
      <c r="N55" s="118" t="s">
        <v>593</v>
      </c>
      <c r="O55" s="74" t="s">
        <v>460</v>
      </c>
      <c r="P55" s="184" t="s">
        <v>456</v>
      </c>
      <c r="Q55" s="74" t="s">
        <v>457</v>
      </c>
      <c r="R55" s="74" t="s">
        <v>458</v>
      </c>
      <c r="S55" s="74" t="s">
        <v>459</v>
      </c>
      <c r="T55" s="62" t="s">
        <v>268</v>
      </c>
      <c r="U55" s="75" t="s">
        <v>273</v>
      </c>
      <c r="V55" s="188">
        <v>46022</v>
      </c>
      <c r="W55" s="163"/>
      <c r="X55" s="184" t="s">
        <v>25</v>
      </c>
      <c r="Y55" s="185">
        <f t="shared" si="26"/>
        <v>40</v>
      </c>
      <c r="Z55" s="184" t="s">
        <v>19</v>
      </c>
      <c r="AA55" s="185">
        <f t="shared" si="24"/>
        <v>20</v>
      </c>
      <c r="AB55" s="184" t="s">
        <v>35</v>
      </c>
      <c r="AC55" s="80" t="s">
        <v>437</v>
      </c>
      <c r="AD55" s="189">
        <f t="shared" si="6"/>
        <v>30</v>
      </c>
      <c r="AE55" s="186" t="str">
        <f t="shared" si="20"/>
        <v>BAJA</v>
      </c>
      <c r="AF55" s="186" t="str">
        <f t="shared" si="21"/>
        <v>POSITIVO</v>
      </c>
      <c r="AG55" s="186" t="s">
        <v>37</v>
      </c>
      <c r="AH55" s="62" t="s">
        <v>37</v>
      </c>
      <c r="AI55" s="75" t="str">
        <f t="shared" si="7"/>
        <v>Contratista SIGCA</v>
      </c>
      <c r="AJ55" s="76">
        <v>46022</v>
      </c>
    </row>
    <row r="56" spans="1:74" ht="105" x14ac:dyDescent="0.25">
      <c r="A56" s="71">
        <v>50</v>
      </c>
      <c r="B56" s="75" t="s">
        <v>246</v>
      </c>
      <c r="C56" s="250" t="s">
        <v>162</v>
      </c>
      <c r="D56" s="170" t="s">
        <v>509</v>
      </c>
      <c r="E56" s="106" t="s">
        <v>110</v>
      </c>
      <c r="F56" s="86" t="s">
        <v>111</v>
      </c>
      <c r="G56" s="86" t="s">
        <v>112</v>
      </c>
      <c r="H56" s="184" t="s">
        <v>18</v>
      </c>
      <c r="I56" s="185">
        <f t="shared" si="22"/>
        <v>60</v>
      </c>
      <c r="J56" s="184" t="s">
        <v>24</v>
      </c>
      <c r="K56" s="185">
        <f t="shared" si="23"/>
        <v>40</v>
      </c>
      <c r="L56" s="196">
        <f t="shared" si="4"/>
        <v>50</v>
      </c>
      <c r="M56" s="186" t="str">
        <f t="shared" si="5"/>
        <v>MODERADA</v>
      </c>
      <c r="N56" s="118" t="s">
        <v>364</v>
      </c>
      <c r="O56" s="74" t="s">
        <v>460</v>
      </c>
      <c r="P56" s="184" t="s">
        <v>456</v>
      </c>
      <c r="Q56" s="74" t="s">
        <v>457</v>
      </c>
      <c r="R56" s="74" t="s">
        <v>458</v>
      </c>
      <c r="S56" s="74" t="s">
        <v>459</v>
      </c>
      <c r="T56" s="62" t="s">
        <v>228</v>
      </c>
      <c r="U56" s="75" t="s">
        <v>121</v>
      </c>
      <c r="V56" s="188">
        <v>45843</v>
      </c>
      <c r="W56" s="163"/>
      <c r="X56" s="184" t="s">
        <v>25</v>
      </c>
      <c r="Y56" s="185">
        <f t="shared" si="26"/>
        <v>40</v>
      </c>
      <c r="Z56" s="184" t="s">
        <v>24</v>
      </c>
      <c r="AA56" s="185">
        <f t="shared" si="24"/>
        <v>40</v>
      </c>
      <c r="AB56" s="184" t="s">
        <v>35</v>
      </c>
      <c r="AC56" s="80" t="s">
        <v>437</v>
      </c>
      <c r="AD56" s="189">
        <f t="shared" si="6"/>
        <v>40</v>
      </c>
      <c r="AE56" s="186" t="str">
        <f t="shared" si="20"/>
        <v>MODERADA</v>
      </c>
      <c r="AF56" s="186" t="str">
        <f t="shared" si="21"/>
        <v>POSITIVO</v>
      </c>
      <c r="AG56" s="186" t="s">
        <v>37</v>
      </c>
      <c r="AH56" s="62" t="s">
        <v>37</v>
      </c>
      <c r="AI56" s="75" t="str">
        <f t="shared" si="7"/>
        <v>ASESOR CONTROL INTERNO / PROFESIONAL
OFICINA DE
INFORMACIÓN Y TICS</v>
      </c>
      <c r="AJ56" s="76">
        <v>46022</v>
      </c>
    </row>
    <row r="57" spans="1:74" ht="135" x14ac:dyDescent="0.25">
      <c r="A57" s="71">
        <v>51</v>
      </c>
      <c r="B57" s="75" t="s">
        <v>246</v>
      </c>
      <c r="C57" s="254"/>
      <c r="D57" s="120" t="s">
        <v>510</v>
      </c>
      <c r="E57" s="107" t="s">
        <v>113</v>
      </c>
      <c r="F57" s="86" t="s">
        <v>226</v>
      </c>
      <c r="G57" s="86" t="s">
        <v>227</v>
      </c>
      <c r="H57" s="184" t="s">
        <v>18</v>
      </c>
      <c r="I57" s="185">
        <f t="shared" si="22"/>
        <v>60</v>
      </c>
      <c r="J57" s="184" t="s">
        <v>24</v>
      </c>
      <c r="K57" s="185">
        <f t="shared" si="23"/>
        <v>40</v>
      </c>
      <c r="L57" s="196">
        <f t="shared" si="4"/>
        <v>50</v>
      </c>
      <c r="M57" s="186" t="str">
        <f t="shared" si="5"/>
        <v>MODERADA</v>
      </c>
      <c r="N57" s="118" t="s">
        <v>409</v>
      </c>
      <c r="O57" s="74" t="s">
        <v>460</v>
      </c>
      <c r="P57" s="184" t="s">
        <v>456</v>
      </c>
      <c r="Q57" s="74" t="s">
        <v>457</v>
      </c>
      <c r="R57" s="74" t="s">
        <v>458</v>
      </c>
      <c r="S57" s="74" t="s">
        <v>459</v>
      </c>
      <c r="T57" s="62" t="s">
        <v>167</v>
      </c>
      <c r="U57" s="75" t="s">
        <v>121</v>
      </c>
      <c r="V57" s="188">
        <v>45843</v>
      </c>
      <c r="W57" s="163"/>
      <c r="X57" s="184" t="s">
        <v>25</v>
      </c>
      <c r="Y57" s="185">
        <f t="shared" si="26"/>
        <v>40</v>
      </c>
      <c r="Z57" s="184" t="s">
        <v>19</v>
      </c>
      <c r="AA57" s="185">
        <f t="shared" si="24"/>
        <v>20</v>
      </c>
      <c r="AB57" s="184" t="s">
        <v>35</v>
      </c>
      <c r="AC57" s="80" t="s">
        <v>437</v>
      </c>
      <c r="AD57" s="189">
        <f t="shared" si="6"/>
        <v>30</v>
      </c>
      <c r="AE57" s="186" t="str">
        <f t="shared" si="20"/>
        <v>BAJA</v>
      </c>
      <c r="AF57" s="186" t="str">
        <f t="shared" si="21"/>
        <v>POSITIVO</v>
      </c>
      <c r="AG57" s="186" t="s">
        <v>37</v>
      </c>
      <c r="AH57" s="62" t="s">
        <v>37</v>
      </c>
      <c r="AI57" s="75" t="str">
        <f t="shared" si="7"/>
        <v>ASESOR CONTROL INTERNO</v>
      </c>
      <c r="AJ57" s="76">
        <v>46022</v>
      </c>
    </row>
    <row r="58" spans="1:74" ht="135" x14ac:dyDescent="0.25">
      <c r="A58" s="71">
        <v>52</v>
      </c>
      <c r="B58" s="75" t="s">
        <v>265</v>
      </c>
      <c r="C58" s="250" t="s">
        <v>207</v>
      </c>
      <c r="D58" s="153" t="s">
        <v>511</v>
      </c>
      <c r="E58" s="105" t="s">
        <v>198</v>
      </c>
      <c r="F58" s="72" t="s">
        <v>117</v>
      </c>
      <c r="G58" s="72" t="s">
        <v>274</v>
      </c>
      <c r="H58" s="184" t="s">
        <v>21</v>
      </c>
      <c r="I58" s="185">
        <f t="shared" si="22"/>
        <v>80</v>
      </c>
      <c r="J58" s="184" t="s">
        <v>23</v>
      </c>
      <c r="K58" s="185">
        <f t="shared" si="23"/>
        <v>60</v>
      </c>
      <c r="L58" s="196">
        <f t="shared" si="4"/>
        <v>70</v>
      </c>
      <c r="M58" s="186" t="str">
        <f t="shared" si="5"/>
        <v>MODERADA</v>
      </c>
      <c r="N58" s="118" t="s">
        <v>407</v>
      </c>
      <c r="O58" s="74" t="s">
        <v>460</v>
      </c>
      <c r="P58" s="184" t="s">
        <v>456</v>
      </c>
      <c r="Q58" s="74" t="s">
        <v>457</v>
      </c>
      <c r="R58" s="74" t="s">
        <v>458</v>
      </c>
      <c r="S58" s="74" t="s">
        <v>459</v>
      </c>
      <c r="T58" s="75" t="s">
        <v>224</v>
      </c>
      <c r="U58" s="75" t="s">
        <v>273</v>
      </c>
      <c r="V58" s="188">
        <v>46022</v>
      </c>
      <c r="W58" s="163"/>
      <c r="X58" s="184" t="s">
        <v>25</v>
      </c>
      <c r="Y58" s="185">
        <f t="shared" si="26"/>
        <v>40</v>
      </c>
      <c r="Z58" s="184" t="s">
        <v>19</v>
      </c>
      <c r="AA58" s="185">
        <f t="shared" si="24"/>
        <v>20</v>
      </c>
      <c r="AB58" s="184" t="s">
        <v>35</v>
      </c>
      <c r="AC58" s="80" t="s">
        <v>437</v>
      </c>
      <c r="AD58" s="189">
        <f t="shared" si="6"/>
        <v>30</v>
      </c>
      <c r="AE58" s="186" t="str">
        <f t="shared" si="20"/>
        <v>BAJA</v>
      </c>
      <c r="AF58" s="186" t="str">
        <f t="shared" si="21"/>
        <v>POSITIVO</v>
      </c>
      <c r="AG58" s="186" t="str">
        <f t="shared" si="25"/>
        <v>MANTENER</v>
      </c>
      <c r="AH58" s="62" t="s">
        <v>38</v>
      </c>
      <c r="AI58" s="75" t="str">
        <f t="shared" si="7"/>
        <v>ASESOR GESTIÓN INTEGRAL</v>
      </c>
      <c r="AJ58" s="76">
        <v>46022</v>
      </c>
    </row>
    <row r="59" spans="1:74" ht="192.75" customHeight="1" x14ac:dyDescent="0.25">
      <c r="A59" s="71">
        <v>53</v>
      </c>
      <c r="B59" s="75" t="s">
        <v>265</v>
      </c>
      <c r="C59" s="254"/>
      <c r="D59" s="120" t="s">
        <v>512</v>
      </c>
      <c r="E59" s="107" t="s">
        <v>205</v>
      </c>
      <c r="F59" s="78" t="s">
        <v>206</v>
      </c>
      <c r="G59" s="78" t="s">
        <v>221</v>
      </c>
      <c r="H59" s="184" t="s">
        <v>21</v>
      </c>
      <c r="I59" s="185">
        <f t="shared" si="22"/>
        <v>80</v>
      </c>
      <c r="J59" s="184" t="s">
        <v>23</v>
      </c>
      <c r="K59" s="185">
        <f t="shared" si="23"/>
        <v>60</v>
      </c>
      <c r="L59" s="196">
        <f t="shared" si="4"/>
        <v>70</v>
      </c>
      <c r="M59" s="186" t="str">
        <f t="shared" si="5"/>
        <v>MODERADA</v>
      </c>
      <c r="N59" s="118" t="s">
        <v>408</v>
      </c>
      <c r="O59" s="74" t="s">
        <v>460</v>
      </c>
      <c r="P59" s="184" t="s">
        <v>456</v>
      </c>
      <c r="Q59" s="74" t="s">
        <v>457</v>
      </c>
      <c r="R59" s="74" t="s">
        <v>458</v>
      </c>
      <c r="S59" s="74" t="s">
        <v>459</v>
      </c>
      <c r="T59" s="75" t="s">
        <v>224</v>
      </c>
      <c r="U59" s="75" t="s">
        <v>273</v>
      </c>
      <c r="V59" s="188">
        <v>46022</v>
      </c>
      <c r="W59" s="163"/>
      <c r="X59" s="184" t="s">
        <v>25</v>
      </c>
      <c r="Y59" s="185">
        <f t="shared" si="26"/>
        <v>40</v>
      </c>
      <c r="Z59" s="184" t="s">
        <v>24</v>
      </c>
      <c r="AA59" s="185">
        <f t="shared" si="24"/>
        <v>40</v>
      </c>
      <c r="AB59" s="184" t="s">
        <v>35</v>
      </c>
      <c r="AC59" s="80" t="s">
        <v>437</v>
      </c>
      <c r="AD59" s="189">
        <f t="shared" si="6"/>
        <v>40</v>
      </c>
      <c r="AE59" s="186" t="str">
        <f t="shared" si="20"/>
        <v>MODERADA</v>
      </c>
      <c r="AF59" s="186" t="str">
        <f t="shared" si="21"/>
        <v>POSITIVO</v>
      </c>
      <c r="AG59" s="186" t="s">
        <v>37</v>
      </c>
      <c r="AH59" s="62" t="s">
        <v>37</v>
      </c>
      <c r="AI59" s="75" t="str">
        <f t="shared" si="7"/>
        <v>ASESOR GESTIÓN INTEGRAL</v>
      </c>
      <c r="AJ59" s="76">
        <v>46022</v>
      </c>
    </row>
    <row r="60" spans="1:74" ht="150" x14ac:dyDescent="0.25">
      <c r="A60" s="71">
        <v>54</v>
      </c>
      <c r="B60" s="75" t="s">
        <v>246</v>
      </c>
      <c r="C60" s="75" t="s">
        <v>162</v>
      </c>
      <c r="D60" s="75" t="s">
        <v>513</v>
      </c>
      <c r="E60" s="107" t="s">
        <v>118</v>
      </c>
      <c r="F60" s="78" t="s">
        <v>119</v>
      </c>
      <c r="G60" s="78" t="s">
        <v>243</v>
      </c>
      <c r="H60" s="184" t="s">
        <v>18</v>
      </c>
      <c r="I60" s="185">
        <f t="shared" si="22"/>
        <v>60</v>
      </c>
      <c r="J60" s="184" t="s">
        <v>23</v>
      </c>
      <c r="K60" s="185">
        <f t="shared" si="23"/>
        <v>60</v>
      </c>
      <c r="L60" s="196">
        <f t="shared" si="4"/>
        <v>60</v>
      </c>
      <c r="M60" s="186" t="str">
        <f t="shared" si="5"/>
        <v>MODERADA</v>
      </c>
      <c r="N60" s="118" t="s">
        <v>365</v>
      </c>
      <c r="O60" s="74" t="s">
        <v>460</v>
      </c>
      <c r="P60" s="184" t="s">
        <v>456</v>
      </c>
      <c r="Q60" s="74" t="s">
        <v>457</v>
      </c>
      <c r="R60" s="74" t="s">
        <v>458</v>
      </c>
      <c r="S60" s="74" t="s">
        <v>459</v>
      </c>
      <c r="T60" s="62" t="s">
        <v>116</v>
      </c>
      <c r="U60" s="75" t="s">
        <v>121</v>
      </c>
      <c r="V60" s="188">
        <v>45843</v>
      </c>
      <c r="W60" s="163"/>
      <c r="X60" s="184" t="s">
        <v>25</v>
      </c>
      <c r="Y60" s="185">
        <f t="shared" si="26"/>
        <v>40</v>
      </c>
      <c r="Z60" s="184" t="s">
        <v>19</v>
      </c>
      <c r="AA60" s="185">
        <f t="shared" si="24"/>
        <v>20</v>
      </c>
      <c r="AB60" s="184" t="s">
        <v>35</v>
      </c>
      <c r="AC60" s="80" t="s">
        <v>437</v>
      </c>
      <c r="AD60" s="189">
        <f t="shared" si="6"/>
        <v>30</v>
      </c>
      <c r="AE60" s="186" t="str">
        <f t="shared" si="20"/>
        <v>BAJA</v>
      </c>
      <c r="AF60" s="186" t="str">
        <f t="shared" si="21"/>
        <v>POSITIVO</v>
      </c>
      <c r="AG60" s="186" t="s">
        <v>37</v>
      </c>
      <c r="AH60" s="62" t="s">
        <v>37</v>
      </c>
      <c r="AI60" s="75" t="str">
        <f t="shared" si="7"/>
        <v>ASESOR DE CONTROL INTERNO</v>
      </c>
      <c r="AJ60" s="76">
        <v>46022</v>
      </c>
    </row>
    <row r="61" spans="1:74" ht="150" x14ac:dyDescent="0.25">
      <c r="A61" s="71">
        <v>55</v>
      </c>
      <c r="B61" s="123" t="s">
        <v>164</v>
      </c>
      <c r="C61" s="157" t="s">
        <v>594</v>
      </c>
      <c r="D61" s="171" t="s">
        <v>595</v>
      </c>
      <c r="E61" s="107" t="s">
        <v>422</v>
      </c>
      <c r="F61" s="158" t="s">
        <v>574</v>
      </c>
      <c r="G61" s="158" t="s">
        <v>574</v>
      </c>
      <c r="H61" s="187" t="s">
        <v>25</v>
      </c>
      <c r="I61" s="185">
        <f t="shared" si="22"/>
        <v>40</v>
      </c>
      <c r="J61" s="184" t="s">
        <v>23</v>
      </c>
      <c r="K61" s="185">
        <f t="shared" si="23"/>
        <v>60</v>
      </c>
      <c r="L61" s="196">
        <f t="shared" si="4"/>
        <v>50</v>
      </c>
      <c r="M61" s="186" t="str">
        <f t="shared" si="5"/>
        <v>MODERADA</v>
      </c>
      <c r="N61" s="82" t="s">
        <v>415</v>
      </c>
      <c r="O61" s="74" t="s">
        <v>460</v>
      </c>
      <c r="P61" s="184" t="s">
        <v>456</v>
      </c>
      <c r="Q61" s="74" t="s">
        <v>457</v>
      </c>
      <c r="R61" s="74" t="s">
        <v>458</v>
      </c>
      <c r="S61" s="74" t="s">
        <v>459</v>
      </c>
      <c r="T61" s="75" t="s">
        <v>210</v>
      </c>
      <c r="U61" s="75" t="s">
        <v>273</v>
      </c>
      <c r="V61" s="188">
        <v>46022</v>
      </c>
      <c r="W61" s="163"/>
      <c r="X61" s="184" t="s">
        <v>25</v>
      </c>
      <c r="Y61" s="185">
        <f t="shared" ref="Y61:Y65" si="27">IF(X61=0," ",VLOOKUP(X61,$H$71:$I$75,2,FALSE))</f>
        <v>40</v>
      </c>
      <c r="Z61" s="184" t="s">
        <v>19</v>
      </c>
      <c r="AA61" s="185">
        <f t="shared" ref="AA61:AA65" si="28">IF(Z61=0," ",VLOOKUP(Z61,$J$71:$K$75,2,FALSE))</f>
        <v>20</v>
      </c>
      <c r="AB61" s="184" t="s">
        <v>35</v>
      </c>
      <c r="AC61" s="80" t="s">
        <v>437</v>
      </c>
      <c r="AD61" s="189">
        <f t="shared" si="6"/>
        <v>30</v>
      </c>
      <c r="AE61" s="186" t="str">
        <f t="shared" si="20"/>
        <v>BAJA</v>
      </c>
      <c r="AF61" s="186" t="str">
        <f t="shared" si="21"/>
        <v>POSITIVO</v>
      </c>
      <c r="AG61" s="186" t="s">
        <v>37</v>
      </c>
      <c r="AH61" s="62" t="s">
        <v>37</v>
      </c>
      <c r="AI61" s="75" t="str">
        <f t="shared" ref="AI61:AI63" si="29">T61</f>
        <v>COORDINADOR GRUPO DISEÑO Y SUPERVISIÓN VIVIENDA FISCAL</v>
      </c>
      <c r="AJ61" s="76">
        <v>46022</v>
      </c>
      <c r="AK61" s="59"/>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x14ac:dyDescent="0.25">
      <c r="A62" s="71">
        <v>56</v>
      </c>
      <c r="B62" s="123" t="s">
        <v>164</v>
      </c>
      <c r="C62" s="157" t="s">
        <v>416</v>
      </c>
      <c r="D62" s="171" t="s">
        <v>572</v>
      </c>
      <c r="E62" s="107" t="s">
        <v>573</v>
      </c>
      <c r="F62" s="159" t="s">
        <v>574</v>
      </c>
      <c r="G62" s="159" t="s">
        <v>574</v>
      </c>
      <c r="H62" s="187" t="s">
        <v>25</v>
      </c>
      <c r="I62" s="185">
        <f t="shared" si="22"/>
        <v>40</v>
      </c>
      <c r="J62" s="184" t="s">
        <v>23</v>
      </c>
      <c r="K62" s="185">
        <f t="shared" si="23"/>
        <v>60</v>
      </c>
      <c r="L62" s="196">
        <f t="shared" si="4"/>
        <v>50</v>
      </c>
      <c r="M62" s="186" t="str">
        <f>+IF(L62&gt;=96,"EXTREMO",IF(L62&gt;=80,"ALTA",IF(L62&gt;=40,"MODERADA",IF(L62&gt;=20,"BAJA","SIN VALOR"))))</f>
        <v>MODERADA</v>
      </c>
      <c r="N62" s="82" t="s">
        <v>415</v>
      </c>
      <c r="O62" s="74" t="s">
        <v>460</v>
      </c>
      <c r="P62" s="184" t="s">
        <v>456</v>
      </c>
      <c r="Q62" s="74" t="s">
        <v>457</v>
      </c>
      <c r="R62" s="74" t="s">
        <v>458</v>
      </c>
      <c r="S62" s="74" t="s">
        <v>459</v>
      </c>
      <c r="T62" s="75" t="s">
        <v>210</v>
      </c>
      <c r="U62" s="75" t="s">
        <v>273</v>
      </c>
      <c r="V62" s="188">
        <v>46022</v>
      </c>
      <c r="W62" s="163"/>
      <c r="X62" s="184" t="s">
        <v>25</v>
      </c>
      <c r="Y62" s="185">
        <f t="shared" si="27"/>
        <v>40</v>
      </c>
      <c r="Z62" s="184" t="s">
        <v>19</v>
      </c>
      <c r="AA62" s="185">
        <f t="shared" si="28"/>
        <v>20</v>
      </c>
      <c r="AB62" s="184" t="s">
        <v>35</v>
      </c>
      <c r="AC62" s="80" t="s">
        <v>437</v>
      </c>
      <c r="AD62" s="189">
        <f t="shared" si="6"/>
        <v>30</v>
      </c>
      <c r="AE62" s="186" t="str">
        <f t="shared" si="20"/>
        <v>BAJA</v>
      </c>
      <c r="AF62" s="186" t="str">
        <f t="shared" si="21"/>
        <v>POSITIVO</v>
      </c>
      <c r="AG62" s="186" t="s">
        <v>37</v>
      </c>
      <c r="AH62" s="62" t="s">
        <v>37</v>
      </c>
      <c r="AI62" s="75" t="str">
        <f t="shared" si="29"/>
        <v>COORDINADOR GRUPO DISEÑO Y SUPERVISIÓN VIVIENDA FISCAL</v>
      </c>
      <c r="AJ62" s="76">
        <v>46022</v>
      </c>
      <c r="AK62" s="59"/>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75" thickBot="1" x14ac:dyDescent="0.3">
      <c r="A63" s="71">
        <v>57</v>
      </c>
      <c r="B63" s="123" t="s">
        <v>164</v>
      </c>
      <c r="C63" s="160" t="s">
        <v>417</v>
      </c>
      <c r="D63" s="172" t="s">
        <v>572</v>
      </c>
      <c r="E63" s="162" t="s">
        <v>575</v>
      </c>
      <c r="F63" s="161" t="s">
        <v>576</v>
      </c>
      <c r="G63" s="161" t="s">
        <v>576</v>
      </c>
      <c r="H63" s="187" t="s">
        <v>25</v>
      </c>
      <c r="I63" s="185">
        <f t="shared" si="22"/>
        <v>40</v>
      </c>
      <c r="J63" s="184" t="s">
        <v>23</v>
      </c>
      <c r="K63" s="185">
        <f t="shared" si="23"/>
        <v>60</v>
      </c>
      <c r="L63" s="196">
        <f t="shared" si="4"/>
        <v>50</v>
      </c>
      <c r="M63" s="186" t="str">
        <f t="shared" si="5"/>
        <v>MODERADA</v>
      </c>
      <c r="N63" s="82" t="s">
        <v>415</v>
      </c>
      <c r="O63" s="74" t="s">
        <v>460</v>
      </c>
      <c r="P63" s="184" t="s">
        <v>456</v>
      </c>
      <c r="Q63" s="74" t="s">
        <v>457</v>
      </c>
      <c r="R63" s="74" t="s">
        <v>458</v>
      </c>
      <c r="S63" s="74" t="s">
        <v>459</v>
      </c>
      <c r="T63" s="75" t="s">
        <v>210</v>
      </c>
      <c r="U63" s="75" t="s">
        <v>273</v>
      </c>
      <c r="V63" s="188">
        <v>46022</v>
      </c>
      <c r="W63" s="163"/>
      <c r="X63" s="184" t="s">
        <v>25</v>
      </c>
      <c r="Y63" s="185">
        <f t="shared" si="27"/>
        <v>40</v>
      </c>
      <c r="Z63" s="184" t="s">
        <v>19</v>
      </c>
      <c r="AA63" s="185">
        <f t="shared" si="28"/>
        <v>20</v>
      </c>
      <c r="AB63" s="184" t="s">
        <v>35</v>
      </c>
      <c r="AC63" s="80" t="s">
        <v>437</v>
      </c>
      <c r="AD63" s="189">
        <f t="shared" si="6"/>
        <v>30</v>
      </c>
      <c r="AE63" s="186" t="str">
        <f t="shared" si="20"/>
        <v>BAJA</v>
      </c>
      <c r="AF63" s="186" t="str">
        <f t="shared" si="21"/>
        <v>POSITIVO</v>
      </c>
      <c r="AG63" s="186" t="s">
        <v>37</v>
      </c>
      <c r="AH63" s="62" t="s">
        <v>37</v>
      </c>
      <c r="AI63" s="75" t="str">
        <f t="shared" si="29"/>
        <v>COORDINADOR GRUPO DISEÑO Y SUPERVISIÓN VIVIENDA FISCAL</v>
      </c>
      <c r="AJ63" s="76">
        <v>46022</v>
      </c>
      <c r="AK63" s="59"/>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06.5" thickTop="1" thickBot="1" x14ac:dyDescent="0.3">
      <c r="A64" s="71">
        <v>58</v>
      </c>
      <c r="B64" s="123" t="s">
        <v>164</v>
      </c>
      <c r="C64" s="160" t="s">
        <v>542</v>
      </c>
      <c r="D64" s="172" t="s">
        <v>543</v>
      </c>
      <c r="E64" s="197" t="s">
        <v>544</v>
      </c>
      <c r="F64" s="161" t="s">
        <v>545</v>
      </c>
      <c r="G64" s="161" t="s">
        <v>546</v>
      </c>
      <c r="H64" s="187" t="s">
        <v>25</v>
      </c>
      <c r="I64" s="185">
        <f t="shared" ref="I64:I65" si="30">IF(H64=0," ",VLOOKUP(H64,$H$71:$I$75,2,FALSE))</f>
        <v>40</v>
      </c>
      <c r="J64" s="184" t="s">
        <v>23</v>
      </c>
      <c r="K64" s="185">
        <f t="shared" ref="K64:K65" si="31">IF(J64=0," ",VLOOKUP(J64,$J$71:$K$75,2,FALSE))</f>
        <v>60</v>
      </c>
      <c r="L64" s="196">
        <f t="shared" si="4"/>
        <v>50</v>
      </c>
      <c r="M64" s="186" t="str">
        <f>+IF(L64&gt;=96,"EXTREMO",IF(L64&gt;=80,"ALTA",IF(L64&gt;=40,"MODERADA",IF(L64&gt;=20,"BAJA","SIN VALOR"))))</f>
        <v>MODERADA</v>
      </c>
      <c r="N64" s="82" t="s">
        <v>553</v>
      </c>
      <c r="O64" s="74" t="s">
        <v>460</v>
      </c>
      <c r="P64" s="184" t="s">
        <v>456</v>
      </c>
      <c r="Q64" s="74" t="s">
        <v>457</v>
      </c>
      <c r="R64" s="74" t="s">
        <v>458</v>
      </c>
      <c r="S64" s="74" t="s">
        <v>459</v>
      </c>
      <c r="T64" s="75" t="s">
        <v>210</v>
      </c>
      <c r="U64" s="75" t="s">
        <v>273</v>
      </c>
      <c r="V64" s="188">
        <v>46022</v>
      </c>
      <c r="W64" s="199"/>
      <c r="X64" s="184" t="s">
        <v>25</v>
      </c>
      <c r="Y64" s="202">
        <f t="shared" si="27"/>
        <v>40</v>
      </c>
      <c r="Z64" s="202" t="s">
        <v>19</v>
      </c>
      <c r="AA64" s="202">
        <f t="shared" si="28"/>
        <v>20</v>
      </c>
      <c r="AB64" s="184" t="s">
        <v>35</v>
      </c>
      <c r="AC64" s="201" t="s">
        <v>556</v>
      </c>
      <c r="AD64" s="189">
        <f t="shared" si="6"/>
        <v>30</v>
      </c>
      <c r="AE64" s="186" t="str">
        <f t="shared" ref="AE64:AE65" si="32">IF(AND(AD64&gt;=96,DY211&lt;96),"EXTREMO",IF(AND(AD64&gt;=80,DY211&lt;=80),"ALTA",IF(AND(AD64&gt;=40,DY211&lt;=40),"MODERADA",IF(AND(AD64&gt;=20,DY211&lt;=20),"BAJA"))))</f>
        <v>BAJA</v>
      </c>
      <c r="AF64" s="200" t="str">
        <f t="shared" si="21"/>
        <v>POSITIVO</v>
      </c>
      <c r="AG64" s="186" t="s">
        <v>37</v>
      </c>
      <c r="AH64" s="62" t="s">
        <v>37</v>
      </c>
      <c r="AI64" s="75" t="str">
        <f t="shared" ref="AI64" si="33">T64</f>
        <v>COORDINADOR GRUPO DISEÑO Y SUPERVISIÓN VIVIENDA FISCAL</v>
      </c>
      <c r="AJ64" s="76">
        <v>46022</v>
      </c>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row>
    <row r="65" spans="1:73" ht="133.5" customHeight="1" thickTop="1" thickBot="1" x14ac:dyDescent="0.3">
      <c r="A65" s="71">
        <v>59</v>
      </c>
      <c r="B65" s="123" t="s">
        <v>547</v>
      </c>
      <c r="C65" s="160" t="s">
        <v>548</v>
      </c>
      <c r="D65" s="172" t="s">
        <v>549</v>
      </c>
      <c r="E65" s="162" t="s">
        <v>550</v>
      </c>
      <c r="F65" s="161" t="s">
        <v>551</v>
      </c>
      <c r="G65" s="161" t="s">
        <v>552</v>
      </c>
      <c r="H65" s="187" t="s">
        <v>25</v>
      </c>
      <c r="I65" s="185">
        <f t="shared" si="30"/>
        <v>40</v>
      </c>
      <c r="J65" s="184" t="s">
        <v>23</v>
      </c>
      <c r="K65" s="185">
        <f t="shared" si="31"/>
        <v>60</v>
      </c>
      <c r="L65" s="196">
        <f t="shared" si="4"/>
        <v>50</v>
      </c>
      <c r="M65" s="186" t="str">
        <f t="shared" si="5"/>
        <v>MODERADA</v>
      </c>
      <c r="N65" s="198" t="s">
        <v>554</v>
      </c>
      <c r="O65" s="74" t="s">
        <v>460</v>
      </c>
      <c r="P65" s="184" t="s">
        <v>456</v>
      </c>
      <c r="Q65" s="74" t="s">
        <v>457</v>
      </c>
      <c r="R65" s="74" t="s">
        <v>458</v>
      </c>
      <c r="S65" s="74" t="s">
        <v>459</v>
      </c>
      <c r="T65" s="75" t="s">
        <v>555</v>
      </c>
      <c r="U65" s="75" t="s">
        <v>273</v>
      </c>
      <c r="V65" s="188">
        <v>46022</v>
      </c>
      <c r="W65" s="199"/>
      <c r="X65" s="184" t="s">
        <v>25</v>
      </c>
      <c r="Y65" s="202">
        <f t="shared" si="27"/>
        <v>40</v>
      </c>
      <c r="Z65" s="202" t="s">
        <v>19</v>
      </c>
      <c r="AA65" s="202">
        <f t="shared" si="28"/>
        <v>20</v>
      </c>
      <c r="AB65" s="184" t="s">
        <v>35</v>
      </c>
      <c r="AC65" s="201" t="s">
        <v>577</v>
      </c>
      <c r="AD65" s="189">
        <f t="shared" si="6"/>
        <v>30</v>
      </c>
      <c r="AE65" s="186" t="str">
        <f t="shared" si="32"/>
        <v>BAJA</v>
      </c>
      <c r="AF65" s="200" t="str">
        <f t="shared" si="21"/>
        <v>POSITIVO</v>
      </c>
      <c r="AG65" s="186" t="s">
        <v>37</v>
      </c>
      <c r="AH65" s="62" t="s">
        <v>37</v>
      </c>
      <c r="AI65" s="75" t="str">
        <f>T65</f>
        <v>OFICIAL DE TRANSPORTE</v>
      </c>
      <c r="AJ65" s="76">
        <v>46022</v>
      </c>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row>
    <row r="66" spans="1:73" ht="15.75" thickTop="1" x14ac:dyDescent="0.25">
      <c r="A66" s="64"/>
      <c r="B66" s="64"/>
      <c r="C66" s="64"/>
      <c r="D66" s="64"/>
      <c r="E66" s="90"/>
      <c r="F66" s="64"/>
      <c r="G66" s="64"/>
      <c r="H66" s="64"/>
      <c r="I66" s="64"/>
      <c r="J66" s="64"/>
      <c r="K66" s="64"/>
      <c r="L66" s="64"/>
      <c r="M66" s="64"/>
      <c r="N66" s="64"/>
      <c r="O66" s="64"/>
      <c r="P66" s="64"/>
      <c r="Q66" s="64"/>
      <c r="R66" s="64"/>
      <c r="S66" s="64"/>
      <c r="T66" s="65"/>
      <c r="U66" s="65"/>
      <c r="V66" s="66"/>
      <c r="W66" s="67"/>
      <c r="X66" s="69"/>
      <c r="Y66" s="59"/>
      <c r="Z66" s="59"/>
      <c r="AA66" s="59"/>
      <c r="AB66" s="59"/>
      <c r="AC66" s="6"/>
      <c r="AD66" s="59"/>
      <c r="AE66" s="59"/>
      <c r="AF66" s="59"/>
      <c r="AG66" s="59"/>
      <c r="AH66" s="59"/>
      <c r="AI66" s="59"/>
      <c r="AJ66" s="59"/>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row>
    <row r="67" spans="1:73" x14ac:dyDescent="0.25">
      <c r="A67" s="64"/>
      <c r="B67" s="64"/>
      <c r="C67" s="64"/>
      <c r="D67" s="64"/>
      <c r="E67" s="90"/>
      <c r="F67" s="64"/>
      <c r="G67" s="64"/>
      <c r="H67" s="64"/>
      <c r="I67" s="64"/>
      <c r="J67" s="64"/>
      <c r="K67" s="64"/>
      <c r="L67" s="64"/>
      <c r="M67" s="64"/>
      <c r="N67" s="64"/>
      <c r="O67" s="64"/>
      <c r="P67" s="64"/>
      <c r="Q67" s="64"/>
      <c r="R67" s="64"/>
      <c r="S67" s="64"/>
      <c r="T67" s="65"/>
      <c r="U67" s="65"/>
      <c r="V67" s="66"/>
      <c r="W67" s="67"/>
      <c r="X67" s="69"/>
      <c r="Y67" s="59"/>
      <c r="Z67" s="59"/>
      <c r="AA67" s="59"/>
      <c r="AB67" s="59"/>
      <c r="AC67" s="6"/>
      <c r="AD67" s="59"/>
      <c r="AE67" s="59"/>
      <c r="AF67" s="59"/>
      <c r="AG67" s="59"/>
      <c r="AH67" s="59"/>
      <c r="AI67" s="59"/>
      <c r="AJ67" s="59"/>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row>
    <row r="68" spans="1:73" x14ac:dyDescent="0.25">
      <c r="A68" s="64"/>
      <c r="B68" s="64"/>
      <c r="C68" s="64"/>
      <c r="D68" s="64"/>
      <c r="E68" s="90"/>
      <c r="F68" s="64"/>
      <c r="G68" s="64"/>
      <c r="H68" s="64"/>
      <c r="I68" s="64"/>
      <c r="J68" s="64"/>
      <c r="K68" s="64"/>
      <c r="L68" s="64"/>
      <c r="M68" s="64"/>
      <c r="N68" s="64"/>
      <c r="O68" s="64"/>
      <c r="P68" s="64"/>
      <c r="Q68" s="64"/>
      <c r="R68" s="64"/>
      <c r="S68" s="64"/>
      <c r="T68" s="65"/>
      <c r="U68" s="65"/>
      <c r="V68" s="66"/>
      <c r="W68" s="67"/>
      <c r="X68" s="69"/>
      <c r="Y68" s="59"/>
      <c r="Z68" s="59"/>
      <c r="AA68" s="59"/>
      <c r="AB68" s="59"/>
      <c r="AC68" s="6"/>
      <c r="AD68" s="59"/>
      <c r="AE68" s="59"/>
      <c r="AF68" s="59"/>
      <c r="AG68" s="59"/>
      <c r="AH68" s="59"/>
      <c r="AI68" s="59"/>
      <c r="AJ68" s="59"/>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row>
    <row r="69" spans="1:73" x14ac:dyDescent="0.25">
      <c r="A69" s="64"/>
      <c r="B69" s="64"/>
      <c r="C69" s="64"/>
      <c r="D69" s="64"/>
      <c r="E69" s="90"/>
      <c r="F69" s="64"/>
      <c r="G69" s="64"/>
      <c r="H69" s="64"/>
      <c r="I69" s="64"/>
      <c r="J69" s="64"/>
      <c r="K69" s="64"/>
      <c r="L69" s="64"/>
      <c r="M69" s="64"/>
      <c r="N69" s="64"/>
      <c r="O69" s="64"/>
      <c r="P69" s="64"/>
      <c r="Q69" s="64"/>
      <c r="R69" s="64"/>
      <c r="S69" s="64"/>
      <c r="T69" s="65"/>
      <c r="U69" s="65"/>
      <c r="V69" s="66"/>
      <c r="W69" s="67"/>
      <c r="X69" s="69"/>
      <c r="Y69" s="59"/>
      <c r="Z69" s="59"/>
      <c r="AA69" s="59"/>
      <c r="AB69" s="59"/>
      <c r="AC69" s="6"/>
      <c r="AD69" s="59"/>
      <c r="AE69" s="59"/>
      <c r="AF69" s="59"/>
      <c r="AG69" s="59"/>
      <c r="AH69" s="59"/>
      <c r="AI69" s="59"/>
      <c r="AJ69" s="59"/>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row>
    <row r="70" spans="1:73" x14ac:dyDescent="0.25">
      <c r="H70" s="257" t="s">
        <v>11</v>
      </c>
      <c r="I70" s="257"/>
      <c r="J70" s="257" t="s">
        <v>12</v>
      </c>
      <c r="K70" s="257"/>
      <c r="AB70" s="60" t="s">
        <v>35</v>
      </c>
      <c r="AD70" s="59"/>
      <c r="AE70" s="59"/>
      <c r="AF70" s="68">
        <f>COUNTIF(AF7:AF60,"POSITIVO")</f>
        <v>54</v>
      </c>
      <c r="AG70" s="59" t="s">
        <v>36</v>
      </c>
      <c r="AH70" s="59" t="s">
        <v>36</v>
      </c>
      <c r="AI70" s="59"/>
      <c r="AJ70" s="59"/>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row>
    <row r="71" spans="1:73" x14ac:dyDescent="0.25">
      <c r="H71" t="s">
        <v>27</v>
      </c>
      <c r="I71" s="60">
        <v>100</v>
      </c>
      <c r="J71" t="s">
        <v>29</v>
      </c>
      <c r="K71" s="60">
        <v>100</v>
      </c>
      <c r="AB71" s="60" t="s">
        <v>34</v>
      </c>
      <c r="AD71" s="59"/>
      <c r="AE71" s="59"/>
      <c r="AF71" s="59"/>
      <c r="AG71" s="59" t="s">
        <v>37</v>
      </c>
      <c r="AH71" s="59" t="s">
        <v>37</v>
      </c>
      <c r="AI71" s="59"/>
      <c r="AJ71" s="59"/>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row>
    <row r="72" spans="1:73" x14ac:dyDescent="0.25">
      <c r="H72" t="s">
        <v>21</v>
      </c>
      <c r="I72" s="60">
        <v>80</v>
      </c>
      <c r="J72" t="s">
        <v>26</v>
      </c>
      <c r="K72" s="60">
        <v>80</v>
      </c>
      <c r="AB72" s="60" t="s">
        <v>33</v>
      </c>
      <c r="AD72" s="59"/>
      <c r="AE72" s="59"/>
      <c r="AF72" s="59"/>
      <c r="AG72" s="59" t="s">
        <v>38</v>
      </c>
      <c r="AH72" s="59" t="s">
        <v>38</v>
      </c>
      <c r="AI72" s="59"/>
      <c r="AJ72" s="59"/>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row>
    <row r="73" spans="1:73" x14ac:dyDescent="0.25">
      <c r="H73" t="s">
        <v>18</v>
      </c>
      <c r="I73" s="60">
        <v>60</v>
      </c>
      <c r="J73" t="s">
        <v>23</v>
      </c>
      <c r="K73" s="60">
        <v>60</v>
      </c>
      <c r="AD73" s="59"/>
      <c r="AE73" s="59"/>
      <c r="AF73" s="59"/>
      <c r="AG73" s="59"/>
      <c r="AH73" s="59"/>
      <c r="AI73" s="59"/>
      <c r="AJ73" s="59"/>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row>
    <row r="74" spans="1:73" x14ac:dyDescent="0.25">
      <c r="B74" s="89"/>
      <c r="C74" s="89"/>
      <c r="D74" s="89"/>
      <c r="H74" t="s">
        <v>25</v>
      </c>
      <c r="I74" s="60">
        <v>40</v>
      </c>
      <c r="J74" t="s">
        <v>24</v>
      </c>
      <c r="K74" s="60">
        <v>40</v>
      </c>
      <c r="AD74" s="59"/>
      <c r="AE74" s="59"/>
      <c r="AF74" s="59"/>
      <c r="AG74" s="59"/>
      <c r="AH74" s="59"/>
      <c r="AI74" s="59"/>
      <c r="AJ74" s="59"/>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row>
    <row r="75" spans="1:73" x14ac:dyDescent="0.25">
      <c r="B75" s="89"/>
      <c r="C75" s="89"/>
      <c r="D75" s="89"/>
      <c r="H75" t="s">
        <v>30</v>
      </c>
      <c r="I75" s="60">
        <v>20</v>
      </c>
      <c r="J75" t="s">
        <v>19</v>
      </c>
      <c r="K75" s="60">
        <v>20</v>
      </c>
      <c r="AD75" s="59"/>
      <c r="AE75" s="59"/>
      <c r="AF75" s="59"/>
      <c r="AG75" s="59"/>
      <c r="AH75" s="59"/>
      <c r="AI75" s="59"/>
      <c r="AJ75" s="59"/>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row>
    <row r="76" spans="1:73" x14ac:dyDescent="0.25">
      <c r="B76" s="89"/>
      <c r="C76" s="89"/>
      <c r="D76" s="89"/>
      <c r="AD76" s="59"/>
      <c r="AE76" s="59"/>
      <c r="AF76" s="59"/>
      <c r="AG76" s="59"/>
      <c r="AH76" s="59"/>
      <c r="AI76" s="59"/>
      <c r="AJ76" s="59"/>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row>
    <row r="77" spans="1:73" x14ac:dyDescent="0.25">
      <c r="B77" s="89"/>
      <c r="C77" s="89"/>
      <c r="D77" s="89"/>
      <c r="AD77" s="59"/>
      <c r="AE77" s="59"/>
      <c r="AF77" s="59"/>
      <c r="AG77" s="59"/>
      <c r="AH77" s="59"/>
      <c r="AI77" s="59"/>
      <c r="AJ77" s="59"/>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row>
    <row r="78" spans="1:73" x14ac:dyDescent="0.25">
      <c r="B78" s="89"/>
      <c r="C78" s="89"/>
      <c r="D78" s="89"/>
      <c r="AD78" s="59"/>
      <c r="AE78" s="59"/>
      <c r="AF78" s="59"/>
      <c r="AG78" s="59"/>
      <c r="AH78" s="59"/>
      <c r="AI78" s="59"/>
      <c r="AJ78" s="59"/>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row>
    <row r="79" spans="1:73" x14ac:dyDescent="0.25">
      <c r="B79" s="89"/>
      <c r="C79" s="89"/>
      <c r="D79" s="89"/>
      <c r="AD79" s="59"/>
      <c r="AE79" s="59"/>
      <c r="AF79" s="59"/>
      <c r="AG79" s="59"/>
      <c r="AH79" s="59"/>
      <c r="AI79" s="59"/>
      <c r="AJ79" s="59"/>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row>
    <row r="80" spans="1:73" x14ac:dyDescent="0.25">
      <c r="B80" s="89"/>
      <c r="C80" s="89"/>
      <c r="D80" s="89"/>
      <c r="AD80" s="59"/>
      <c r="AE80" s="59"/>
      <c r="AF80" s="59"/>
      <c r="AG80" s="59"/>
      <c r="AH80" s="59"/>
      <c r="AI80" s="59"/>
      <c r="AJ80" s="59"/>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row>
    <row r="81" spans="1:73" x14ac:dyDescent="0.25">
      <c r="B81" s="89"/>
      <c r="C81" s="89"/>
      <c r="D81" s="89"/>
      <c r="AD81" s="59"/>
      <c r="AE81" s="59"/>
      <c r="AF81" s="59"/>
      <c r="AG81" s="59"/>
      <c r="AH81" s="59"/>
      <c r="AI81" s="59"/>
      <c r="AJ81" s="59"/>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row>
    <row r="82" spans="1:73" x14ac:dyDescent="0.25">
      <c r="B82" s="89"/>
      <c r="C82" s="89"/>
      <c r="D82" s="89"/>
      <c r="AD82" s="59"/>
      <c r="AE82" s="59"/>
      <c r="AF82" s="59"/>
      <c r="AG82" s="59"/>
      <c r="AH82" s="59"/>
      <c r="AI82" s="59"/>
      <c r="AJ82" s="59"/>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1:73" x14ac:dyDescent="0.25">
      <c r="AD83" s="59"/>
      <c r="AE83" s="59"/>
      <c r="AF83" s="59"/>
      <c r="AG83" s="59"/>
      <c r="AH83" s="59"/>
      <c r="AI83" s="59"/>
      <c r="AJ83" s="59"/>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1:73" x14ac:dyDescent="0.25">
      <c r="AD84" s="59"/>
      <c r="AE84" s="59"/>
      <c r="AF84" s="59"/>
      <c r="AG84" s="59"/>
      <c r="AH84" s="59"/>
      <c r="AI84" s="59"/>
      <c r="AJ84" s="59"/>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1:73" x14ac:dyDescent="0.25">
      <c r="AD85" s="59"/>
      <c r="AE85" s="59"/>
      <c r="AF85" s="59"/>
      <c r="AG85" s="59"/>
      <c r="AH85" s="59"/>
      <c r="AI85" s="59"/>
      <c r="AJ85" s="59"/>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1:73" x14ac:dyDescent="0.25">
      <c r="AD86" s="59"/>
      <c r="AE86" s="59"/>
      <c r="AF86" s="59"/>
      <c r="AG86" s="59"/>
      <c r="AH86" s="59"/>
      <c r="AI86" s="59"/>
      <c r="AJ86" s="59"/>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1:73" x14ac:dyDescent="0.25">
      <c r="AD87" s="59"/>
      <c r="AE87" s="59"/>
      <c r="AF87" s="59"/>
      <c r="AG87" s="59"/>
      <c r="AH87" s="59"/>
      <c r="AI87" s="59"/>
      <c r="AJ87" s="59"/>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1:73" x14ac:dyDescent="0.25">
      <c r="AD88" s="59"/>
      <c r="AE88" s="59"/>
      <c r="AF88" s="59"/>
      <c r="AG88" s="59"/>
      <c r="AH88" s="59"/>
      <c r="AI88" s="59"/>
      <c r="AJ88" s="59"/>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1:73" x14ac:dyDescent="0.25">
      <c r="AD89" s="59"/>
      <c r="AE89" s="59"/>
      <c r="AF89" s="59"/>
      <c r="AG89" s="59"/>
      <c r="AH89" s="59"/>
      <c r="AI89" s="59"/>
      <c r="AJ89" s="59"/>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1:73" x14ac:dyDescent="0.25">
      <c r="AD90" s="59"/>
      <c r="AE90" s="59"/>
      <c r="AF90" s="59"/>
      <c r="AG90" s="59"/>
      <c r="AH90" s="59"/>
      <c r="AI90" s="59"/>
      <c r="AJ90" s="59"/>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1:73" x14ac:dyDescent="0.25">
      <c r="AD91" s="59"/>
      <c r="AE91" s="59"/>
      <c r="AF91" s="59"/>
      <c r="AG91" s="59"/>
      <c r="AH91" s="59"/>
      <c r="AI91" s="59"/>
      <c r="AJ91" s="59"/>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1:73" x14ac:dyDescent="0.25">
      <c r="AD92" s="59"/>
      <c r="AE92" s="59"/>
      <c r="AF92" s="59"/>
      <c r="AG92" s="59"/>
      <c r="AH92" s="59"/>
      <c r="AI92" s="59"/>
      <c r="AJ92" s="59"/>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1:73" x14ac:dyDescent="0.25">
      <c r="AD93" s="59"/>
      <c r="AE93" s="59"/>
      <c r="AF93" s="59"/>
      <c r="AG93" s="59"/>
      <c r="AH93" s="59"/>
      <c r="AI93" s="59"/>
      <c r="AJ93" s="59"/>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1:73" x14ac:dyDescent="0.25">
      <c r="A94" s="66"/>
      <c r="B94" s="66"/>
      <c r="C94" s="66"/>
      <c r="D94" s="66"/>
      <c r="E94" s="92"/>
      <c r="F94" s="66"/>
      <c r="G94" s="66"/>
      <c r="H94" s="66"/>
      <c r="I94" s="66"/>
      <c r="J94" s="66"/>
      <c r="K94" s="66"/>
      <c r="L94" s="66"/>
      <c r="M94" s="66"/>
      <c r="N94" s="66"/>
      <c r="O94" s="66"/>
      <c r="P94" s="66"/>
      <c r="Q94" s="66"/>
      <c r="R94" s="66"/>
      <c r="S94" s="66"/>
      <c r="T94" s="69"/>
      <c r="U94" s="69"/>
      <c r="V94" s="66"/>
      <c r="W94" s="67"/>
      <c r="X94" s="69"/>
      <c r="Y94" s="59"/>
      <c r="Z94" s="59"/>
      <c r="AA94" s="59"/>
      <c r="AB94" s="59"/>
      <c r="AC94" s="6"/>
      <c r="AD94" s="59"/>
      <c r="AE94" s="59"/>
      <c r="AF94" s="59"/>
      <c r="AG94" s="59"/>
      <c r="AH94" s="59"/>
      <c r="AI94" s="59"/>
      <c r="AJ94" s="59"/>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1:73" x14ac:dyDescent="0.25">
      <c r="A95" s="66"/>
      <c r="B95" s="66"/>
      <c r="C95" s="66"/>
      <c r="D95" s="66"/>
      <c r="E95" s="92"/>
      <c r="F95" s="66"/>
      <c r="G95" s="66"/>
      <c r="H95" s="66"/>
      <c r="I95" s="66"/>
      <c r="J95" s="66"/>
      <c r="K95" s="66"/>
      <c r="L95" s="66"/>
      <c r="M95" s="66"/>
      <c r="N95" s="66"/>
      <c r="O95" s="66"/>
      <c r="P95" s="66"/>
      <c r="Q95" s="66"/>
      <c r="R95" s="66"/>
      <c r="S95" s="66"/>
      <c r="T95" s="69"/>
      <c r="U95" s="69"/>
      <c r="V95" s="66"/>
      <c r="W95" s="67"/>
      <c r="X95" s="69"/>
      <c r="Y95" s="59"/>
      <c r="Z95" s="59"/>
      <c r="AA95" s="59"/>
      <c r="AB95" s="59"/>
      <c r="AC95" s="6"/>
      <c r="AD95" s="59"/>
      <c r="AE95" s="59"/>
      <c r="AF95" s="59"/>
      <c r="AG95" s="59"/>
      <c r="AH95" s="59"/>
      <c r="AI95" s="59"/>
      <c r="AJ95" s="59"/>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1:73" x14ac:dyDescent="0.25">
      <c r="A96" s="66"/>
      <c r="B96" s="66"/>
      <c r="C96" s="66"/>
      <c r="D96" s="66"/>
      <c r="E96" s="92"/>
      <c r="F96" s="66"/>
      <c r="G96" s="66"/>
      <c r="H96" s="66"/>
      <c r="I96" s="66"/>
      <c r="J96" s="66"/>
      <c r="K96" s="66"/>
      <c r="L96" s="66"/>
      <c r="M96" s="66"/>
      <c r="N96" s="66"/>
      <c r="O96" s="66"/>
      <c r="P96" s="66"/>
      <c r="Q96" s="66"/>
      <c r="R96" s="66"/>
      <c r="S96" s="66"/>
      <c r="T96" s="69"/>
      <c r="U96" s="69"/>
      <c r="V96" s="66"/>
      <c r="W96" s="67"/>
      <c r="X96" s="69"/>
      <c r="Y96" s="59"/>
      <c r="Z96" s="59"/>
      <c r="AA96" s="59"/>
      <c r="AB96" s="59"/>
      <c r="AC96" s="6"/>
      <c r="AD96" s="59"/>
      <c r="AE96" s="59"/>
      <c r="AF96" s="59"/>
      <c r="AG96" s="59"/>
      <c r="AH96" s="59"/>
      <c r="AI96" s="59"/>
      <c r="AJ96" s="59"/>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1:73" x14ac:dyDescent="0.25">
      <c r="A97" s="66"/>
      <c r="B97" s="66"/>
      <c r="C97" s="66"/>
      <c r="D97" s="66"/>
      <c r="E97" s="92"/>
      <c r="F97" s="66"/>
      <c r="G97" s="66"/>
      <c r="H97" s="66"/>
      <c r="I97" s="66"/>
      <c r="J97" s="66"/>
      <c r="K97" s="66"/>
      <c r="L97" s="66"/>
      <c r="M97" s="66"/>
      <c r="N97" s="66"/>
      <c r="O97" s="66"/>
      <c r="P97" s="66"/>
      <c r="Q97" s="66"/>
      <c r="R97" s="66"/>
      <c r="S97" s="66"/>
      <c r="T97" s="69"/>
      <c r="U97" s="69"/>
      <c r="V97" s="66"/>
      <c r="W97" s="67"/>
      <c r="X97" s="69"/>
      <c r="Y97" s="59"/>
      <c r="Z97" s="59"/>
      <c r="AA97" s="59"/>
      <c r="AB97" s="59"/>
      <c r="AC97" s="6"/>
      <c r="AD97" s="59"/>
      <c r="AE97" s="59"/>
      <c r="AF97" s="59"/>
      <c r="AG97" s="59"/>
      <c r="AH97" s="59"/>
      <c r="AI97" s="59"/>
      <c r="AJ97" s="59"/>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1:73" x14ac:dyDescent="0.25">
      <c r="A98" s="66"/>
      <c r="B98" s="66"/>
      <c r="C98" s="66"/>
      <c r="D98" s="66"/>
      <c r="E98" s="92"/>
      <c r="F98" s="66"/>
      <c r="G98" s="66"/>
      <c r="H98" s="66"/>
      <c r="I98" s="66"/>
      <c r="J98" s="66"/>
      <c r="K98" s="66"/>
      <c r="L98" s="66"/>
      <c r="M98" s="66"/>
      <c r="N98" s="66"/>
      <c r="O98" s="66"/>
      <c r="P98" s="66"/>
      <c r="Q98" s="66"/>
      <c r="R98" s="66"/>
      <c r="S98" s="66"/>
      <c r="T98" s="69"/>
      <c r="U98" s="69"/>
      <c r="V98" s="66"/>
      <c r="W98" s="67"/>
      <c r="X98" s="69"/>
      <c r="Y98" s="59"/>
      <c r="Z98" s="59"/>
      <c r="AA98" s="59"/>
      <c r="AB98" s="59"/>
      <c r="AC98" s="6"/>
      <c r="AD98" s="59"/>
      <c r="AE98" s="59"/>
      <c r="AF98" s="59"/>
      <c r="AG98" s="59"/>
      <c r="AH98" s="59"/>
      <c r="AI98" s="59"/>
      <c r="AJ98" s="59"/>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1:73" x14ac:dyDescent="0.25">
      <c r="A99" s="66"/>
      <c r="B99" s="66"/>
      <c r="C99" s="66"/>
      <c r="D99" s="66"/>
      <c r="E99" s="92"/>
      <c r="F99" s="66"/>
      <c r="G99" s="66"/>
      <c r="H99" s="66"/>
      <c r="I99" s="66"/>
      <c r="J99" s="66"/>
      <c r="K99" s="66"/>
      <c r="L99" s="66"/>
      <c r="M99" s="66"/>
      <c r="N99" s="66"/>
      <c r="O99" s="66"/>
      <c r="P99" s="66"/>
      <c r="Q99" s="66"/>
      <c r="R99" s="66"/>
      <c r="S99" s="66"/>
      <c r="T99" s="69"/>
      <c r="U99" s="69"/>
      <c r="V99" s="66"/>
      <c r="W99" s="67"/>
      <c r="X99" s="69"/>
      <c r="Y99" s="59"/>
      <c r="Z99" s="59"/>
      <c r="AA99" s="59"/>
      <c r="AB99" s="59"/>
      <c r="AC99" s="6"/>
      <c r="AD99" s="59"/>
      <c r="AE99" s="59"/>
      <c r="AF99" s="59"/>
      <c r="AG99" s="59"/>
      <c r="AH99" s="59"/>
      <c r="AI99" s="59"/>
      <c r="AJ99" s="59"/>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1:73" x14ac:dyDescent="0.25">
      <c r="A100" s="66"/>
      <c r="B100" s="66"/>
      <c r="C100" s="66"/>
      <c r="D100" s="66"/>
      <c r="E100" s="92"/>
      <c r="F100" s="66"/>
      <c r="G100" s="66"/>
      <c r="H100" s="66"/>
      <c r="I100" s="66"/>
      <c r="J100" s="66"/>
      <c r="K100" s="66"/>
      <c r="L100" s="66"/>
      <c r="M100" s="66"/>
      <c r="N100" s="66"/>
      <c r="O100" s="66"/>
      <c r="P100" s="66"/>
      <c r="Q100" s="66"/>
      <c r="R100" s="66"/>
      <c r="S100" s="66"/>
      <c r="T100" s="69"/>
      <c r="U100" s="69"/>
      <c r="V100" s="66"/>
      <c r="W100" s="67"/>
      <c r="X100" s="69"/>
      <c r="Y100" s="59"/>
      <c r="Z100" s="59"/>
      <c r="AA100" s="59"/>
      <c r="AB100" s="59"/>
      <c r="AC100" s="6"/>
      <c r="AD100" s="59"/>
      <c r="AE100" s="59"/>
      <c r="AF100" s="59"/>
      <c r="AG100" s="59"/>
      <c r="AH100" s="59"/>
      <c r="AI100" s="59"/>
      <c r="AJ100" s="59"/>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1:73" x14ac:dyDescent="0.25">
      <c r="A101" s="66"/>
      <c r="B101" s="66"/>
      <c r="C101" s="66"/>
      <c r="D101" s="66"/>
      <c r="E101" s="92"/>
      <c r="F101" s="66"/>
      <c r="G101" s="66"/>
      <c r="H101" s="66"/>
      <c r="I101" s="66"/>
      <c r="J101" s="66"/>
      <c r="K101" s="66"/>
      <c r="L101" s="66"/>
      <c r="M101" s="66"/>
      <c r="N101" s="66"/>
      <c r="O101" s="66"/>
      <c r="P101" s="66"/>
      <c r="Q101" s="66"/>
      <c r="R101" s="66"/>
      <c r="S101" s="66"/>
      <c r="T101" s="69"/>
      <c r="U101" s="69"/>
      <c r="V101" s="66"/>
      <c r="W101" s="67"/>
      <c r="X101" s="69"/>
      <c r="Y101" s="59"/>
      <c r="Z101" s="59"/>
      <c r="AA101" s="59"/>
      <c r="AB101" s="59"/>
      <c r="AC101" s="6"/>
      <c r="AD101" s="59"/>
      <c r="AE101" s="59"/>
      <c r="AF101" s="59"/>
      <c r="AG101" s="59"/>
      <c r="AH101" s="59"/>
      <c r="AI101" s="59"/>
      <c r="AJ101" s="59"/>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1:73" x14ac:dyDescent="0.25">
      <c r="A102" s="66"/>
      <c r="B102" s="66"/>
      <c r="C102" s="66"/>
      <c r="D102" s="66"/>
      <c r="E102" s="92"/>
      <c r="F102" s="66"/>
      <c r="G102" s="66"/>
      <c r="H102" s="66"/>
      <c r="I102" s="66"/>
      <c r="J102" s="66"/>
      <c r="K102" s="66"/>
      <c r="L102" s="66"/>
      <c r="M102" s="66"/>
      <c r="N102" s="66"/>
      <c r="O102" s="66"/>
      <c r="P102" s="66"/>
      <c r="Q102" s="66"/>
      <c r="R102" s="66"/>
      <c r="S102" s="66"/>
      <c r="T102" s="69"/>
      <c r="U102" s="69"/>
      <c r="V102" s="66"/>
      <c r="W102" s="67"/>
      <c r="X102" s="69"/>
      <c r="Y102" s="59"/>
      <c r="Z102" s="59"/>
      <c r="AA102" s="59"/>
      <c r="AB102" s="59"/>
      <c r="AC102" s="6"/>
      <c r="AD102" s="59"/>
      <c r="AE102" s="59"/>
      <c r="AF102" s="59"/>
      <c r="AG102" s="59"/>
      <c r="AH102" s="59"/>
      <c r="AI102" s="59"/>
      <c r="AJ102" s="59"/>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1:73" x14ac:dyDescent="0.25">
      <c r="A103" s="66"/>
      <c r="B103" s="66"/>
      <c r="C103" s="66"/>
      <c r="D103" s="66"/>
      <c r="E103" s="92"/>
      <c r="F103" s="66"/>
      <c r="G103" s="66"/>
      <c r="H103" s="66"/>
      <c r="I103" s="66"/>
      <c r="J103" s="66"/>
      <c r="K103" s="66"/>
      <c r="L103" s="66"/>
      <c r="M103" s="66"/>
      <c r="N103" s="66"/>
      <c r="O103" s="66"/>
      <c r="P103" s="66"/>
      <c r="Q103" s="66"/>
      <c r="R103" s="66"/>
      <c r="S103" s="66"/>
      <c r="T103" s="69"/>
      <c r="U103" s="69"/>
      <c r="V103" s="66"/>
      <c r="W103" s="67"/>
      <c r="X103" s="69"/>
      <c r="Y103" s="59"/>
      <c r="Z103" s="59"/>
      <c r="AA103" s="59"/>
      <c r="AB103" s="59"/>
      <c r="AC103" s="6"/>
      <c r="AD103" s="59"/>
      <c r="AE103" s="59"/>
      <c r="AF103" s="59"/>
      <c r="AG103" s="59"/>
      <c r="AH103" s="59"/>
      <c r="AI103" s="59"/>
      <c r="AJ103" s="59"/>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1:73" x14ac:dyDescent="0.25">
      <c r="A104" s="66"/>
      <c r="B104" s="66"/>
      <c r="C104" s="66"/>
      <c r="D104" s="66"/>
      <c r="E104" s="92"/>
      <c r="F104" s="66"/>
      <c r="G104" s="66"/>
      <c r="H104" s="66"/>
      <c r="I104" s="66"/>
      <c r="J104" s="66"/>
      <c r="K104" s="66"/>
      <c r="L104" s="66"/>
      <c r="M104" s="66"/>
      <c r="N104" s="66"/>
      <c r="O104" s="66"/>
      <c r="P104" s="66"/>
      <c r="Q104" s="66"/>
      <c r="R104" s="66"/>
      <c r="S104" s="66"/>
      <c r="T104" s="69"/>
      <c r="U104" s="69"/>
      <c r="V104" s="66"/>
      <c r="W104" s="67"/>
      <c r="X104" s="69"/>
      <c r="Y104" s="59"/>
      <c r="Z104" s="59"/>
      <c r="AA104" s="59"/>
      <c r="AB104" s="59"/>
      <c r="AC104" s="6"/>
      <c r="AD104" s="59"/>
      <c r="AE104" s="59"/>
      <c r="AF104" s="59"/>
      <c r="AG104" s="59"/>
      <c r="AH104" s="59"/>
      <c r="AI104" s="59"/>
      <c r="AJ104" s="59"/>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1:73" x14ac:dyDescent="0.25">
      <c r="A105" s="66"/>
      <c r="B105" s="66"/>
      <c r="C105" s="66"/>
      <c r="D105" s="66"/>
      <c r="E105" s="92"/>
      <c r="F105" s="66"/>
      <c r="G105" s="66"/>
      <c r="H105" s="66"/>
      <c r="I105" s="66"/>
      <c r="J105" s="66"/>
      <c r="K105" s="66"/>
      <c r="L105" s="66"/>
      <c r="M105" s="66"/>
      <c r="N105" s="66"/>
      <c r="O105" s="66"/>
      <c r="P105" s="66"/>
      <c r="Q105" s="66"/>
      <c r="R105" s="66"/>
      <c r="S105" s="66"/>
      <c r="T105" s="69"/>
      <c r="U105" s="69"/>
      <c r="V105" s="66"/>
      <c r="W105" s="67"/>
      <c r="X105" s="69"/>
      <c r="Y105" s="59"/>
      <c r="Z105" s="59"/>
      <c r="AA105" s="59"/>
      <c r="AB105" s="59"/>
      <c r="AC105" s="6"/>
      <c r="AD105" s="59"/>
      <c r="AE105" s="59"/>
      <c r="AF105" s="59"/>
      <c r="AG105" s="59"/>
      <c r="AH105" s="59"/>
      <c r="AI105" s="59"/>
      <c r="AJ105" s="59"/>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1:73" x14ac:dyDescent="0.25">
      <c r="A106" s="66"/>
      <c r="B106" s="66"/>
      <c r="C106" s="66"/>
      <c r="D106" s="66"/>
      <c r="E106" s="92"/>
      <c r="F106" s="66"/>
      <c r="G106" s="66"/>
      <c r="H106" s="66"/>
      <c r="I106" s="66"/>
      <c r="J106" s="66"/>
      <c r="K106" s="66"/>
      <c r="L106" s="66"/>
      <c r="M106" s="66"/>
      <c r="N106" s="66"/>
      <c r="O106" s="66"/>
      <c r="P106" s="66"/>
      <c r="Q106" s="66"/>
      <c r="R106" s="66"/>
      <c r="S106" s="66"/>
      <c r="T106" s="69"/>
      <c r="U106" s="69"/>
      <c r="V106" s="66"/>
      <c r="W106" s="67"/>
      <c r="X106" s="69"/>
      <c r="Y106" s="59"/>
      <c r="Z106" s="59"/>
      <c r="AA106" s="59"/>
      <c r="AB106" s="59"/>
      <c r="AC106" s="6"/>
      <c r="AD106" s="59"/>
      <c r="AE106" s="59"/>
      <c r="AF106" s="59"/>
      <c r="AG106" s="59"/>
      <c r="AH106" s="59"/>
      <c r="AI106" s="59"/>
      <c r="AJ106" s="59"/>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1:73" x14ac:dyDescent="0.25">
      <c r="A107" s="66"/>
      <c r="B107" s="66"/>
      <c r="C107" s="66"/>
      <c r="D107" s="66"/>
      <c r="E107" s="92"/>
      <c r="F107" s="66"/>
      <c r="G107" s="66"/>
      <c r="H107" s="66"/>
      <c r="I107" s="66"/>
      <c r="J107" s="66"/>
      <c r="K107" s="66"/>
      <c r="L107" s="66"/>
      <c r="M107" s="66"/>
      <c r="N107" s="66"/>
      <c r="O107" s="66"/>
      <c r="P107" s="66"/>
      <c r="Q107" s="66"/>
      <c r="R107" s="66"/>
      <c r="S107" s="66"/>
      <c r="T107" s="69"/>
      <c r="U107" s="69"/>
      <c r="V107" s="66"/>
      <c r="W107" s="67"/>
      <c r="X107" s="69"/>
      <c r="Y107" s="59"/>
      <c r="Z107" s="59"/>
      <c r="AA107" s="59"/>
      <c r="AB107" s="59"/>
      <c r="AC107" s="6"/>
      <c r="AD107" s="59"/>
      <c r="AE107" s="59"/>
      <c r="AF107" s="59"/>
      <c r="AG107" s="59"/>
      <c r="AH107" s="59"/>
      <c r="AI107" s="59"/>
      <c r="AJ107" s="59"/>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1:73" x14ac:dyDescent="0.25">
      <c r="A108" s="66"/>
      <c r="B108" s="66"/>
      <c r="C108" s="66"/>
      <c r="D108" s="66"/>
      <c r="E108" s="92"/>
      <c r="F108" s="66"/>
      <c r="G108" s="66"/>
      <c r="H108" s="66"/>
      <c r="I108" s="66"/>
      <c r="J108" s="66"/>
      <c r="K108" s="66"/>
      <c r="L108" s="66"/>
      <c r="M108" s="66"/>
      <c r="N108" s="66"/>
      <c r="O108" s="66"/>
      <c r="P108" s="66"/>
      <c r="Q108" s="66"/>
      <c r="R108" s="66"/>
      <c r="S108" s="66"/>
      <c r="T108" s="69"/>
      <c r="U108" s="69"/>
      <c r="V108" s="66"/>
      <c r="W108" s="67"/>
      <c r="X108" s="69"/>
      <c r="Y108" s="59"/>
      <c r="Z108" s="59"/>
      <c r="AA108" s="59"/>
      <c r="AB108" s="59"/>
      <c r="AC108" s="6"/>
      <c r="AD108" s="59"/>
      <c r="AE108" s="59"/>
      <c r="AF108" s="59"/>
      <c r="AG108" s="59"/>
      <c r="AH108" s="59"/>
      <c r="AI108" s="59"/>
      <c r="AJ108" s="59"/>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1:73" x14ac:dyDescent="0.25">
      <c r="A109" s="66"/>
      <c r="B109" s="66"/>
      <c r="C109" s="66"/>
      <c r="D109" s="66"/>
      <c r="E109" s="92"/>
      <c r="F109" s="66"/>
      <c r="G109" s="66"/>
      <c r="H109" s="66"/>
      <c r="I109" s="66"/>
      <c r="J109" s="66"/>
      <c r="K109" s="66"/>
      <c r="L109" s="66"/>
      <c r="M109" s="66"/>
      <c r="N109" s="66"/>
      <c r="O109" s="66"/>
      <c r="P109" s="66"/>
      <c r="Q109" s="66"/>
      <c r="R109" s="66"/>
      <c r="S109" s="66"/>
      <c r="T109" s="69"/>
      <c r="U109" s="69"/>
      <c r="V109" s="66"/>
      <c r="W109" s="67"/>
      <c r="X109" s="69"/>
      <c r="Y109" s="59"/>
      <c r="Z109" s="59"/>
      <c r="AA109" s="59"/>
      <c r="AB109" s="59"/>
      <c r="AC109" s="6"/>
      <c r="AD109" s="59"/>
      <c r="AE109" s="59"/>
      <c r="AF109" s="59"/>
      <c r="AG109" s="59"/>
      <c r="AH109" s="59"/>
      <c r="AI109" s="59"/>
      <c r="AJ109" s="59"/>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1:73" x14ac:dyDescent="0.25">
      <c r="A110" s="66"/>
      <c r="B110" s="66"/>
      <c r="C110" s="66"/>
      <c r="D110" s="66"/>
      <c r="E110" s="92"/>
      <c r="F110" s="66"/>
      <c r="G110" s="66"/>
      <c r="H110" s="66"/>
      <c r="I110" s="66"/>
      <c r="J110" s="66"/>
      <c r="K110" s="66"/>
      <c r="L110" s="66"/>
      <c r="M110" s="66"/>
      <c r="N110" s="66"/>
      <c r="O110" s="66"/>
      <c r="P110" s="66"/>
      <c r="Q110" s="66"/>
      <c r="R110" s="66"/>
      <c r="S110" s="66"/>
      <c r="T110" s="69"/>
      <c r="U110" s="69"/>
      <c r="V110" s="66"/>
      <c r="W110" s="67"/>
      <c r="X110" s="69"/>
      <c r="Y110" s="59"/>
      <c r="Z110" s="59"/>
      <c r="AA110" s="59"/>
      <c r="AB110" s="59"/>
      <c r="AC110" s="6"/>
      <c r="AD110" s="59"/>
      <c r="AE110" s="59"/>
      <c r="AF110" s="59"/>
      <c r="AG110" s="59"/>
      <c r="AH110" s="59"/>
      <c r="AI110" s="59"/>
      <c r="AJ110" s="59"/>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1:73" x14ac:dyDescent="0.25">
      <c r="A111" s="66"/>
      <c r="B111" s="66"/>
      <c r="C111" s="66"/>
      <c r="D111" s="66"/>
      <c r="E111" s="92"/>
      <c r="F111" s="66"/>
      <c r="G111" s="66"/>
      <c r="H111" s="66"/>
      <c r="I111" s="66"/>
      <c r="J111" s="66"/>
      <c r="K111" s="66"/>
      <c r="L111" s="66"/>
      <c r="M111" s="66"/>
      <c r="N111" s="66"/>
      <c r="O111" s="66"/>
      <c r="P111" s="66"/>
      <c r="Q111" s="66"/>
      <c r="R111" s="66"/>
      <c r="S111" s="66"/>
      <c r="T111" s="69"/>
      <c r="U111" s="69"/>
      <c r="V111" s="66"/>
      <c r="W111" s="67"/>
      <c r="X111" s="69"/>
      <c r="Y111" s="59"/>
      <c r="Z111" s="59"/>
      <c r="AA111" s="59"/>
      <c r="AB111" s="59"/>
      <c r="AC111" s="6"/>
      <c r="AD111" s="59"/>
      <c r="AE111" s="59"/>
      <c r="AF111" s="59"/>
      <c r="AG111" s="59"/>
      <c r="AH111" s="59"/>
      <c r="AI111" s="59"/>
      <c r="AJ111" s="59"/>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1:73" x14ac:dyDescent="0.25">
      <c r="A112" s="66"/>
      <c r="B112" s="66"/>
      <c r="C112" s="66"/>
      <c r="D112" s="66"/>
      <c r="E112" s="92"/>
      <c r="F112" s="66"/>
      <c r="G112" s="66"/>
      <c r="H112" s="66"/>
      <c r="I112" s="66"/>
      <c r="J112" s="66"/>
      <c r="K112" s="66"/>
      <c r="L112" s="66"/>
      <c r="M112" s="66"/>
      <c r="N112" s="66"/>
      <c r="O112" s="66"/>
      <c r="P112" s="66"/>
      <c r="Q112" s="66"/>
      <c r="R112" s="66"/>
      <c r="S112" s="66"/>
      <c r="T112" s="69"/>
      <c r="U112" s="69"/>
      <c r="V112" s="66"/>
      <c r="W112" s="67"/>
      <c r="X112" s="69"/>
      <c r="Y112" s="59"/>
      <c r="Z112" s="59"/>
      <c r="AA112" s="59"/>
      <c r="AB112" s="59"/>
      <c r="AC112" s="6"/>
      <c r="AD112" s="59"/>
      <c r="AE112" s="59"/>
      <c r="AF112" s="59"/>
      <c r="AG112" s="59"/>
      <c r="AH112" s="59"/>
      <c r="AI112" s="59"/>
      <c r="AJ112" s="59"/>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1:73" x14ac:dyDescent="0.25">
      <c r="A113" s="66"/>
      <c r="B113" s="66"/>
      <c r="C113" s="66"/>
      <c r="D113" s="66"/>
      <c r="E113" s="92"/>
      <c r="F113" s="66"/>
      <c r="G113" s="66"/>
      <c r="H113" s="66"/>
      <c r="I113" s="66"/>
      <c r="J113" s="66"/>
      <c r="K113" s="66"/>
      <c r="L113" s="66"/>
      <c r="M113" s="66"/>
      <c r="N113" s="66"/>
      <c r="O113" s="66"/>
      <c r="P113" s="66"/>
      <c r="Q113" s="66"/>
      <c r="R113" s="66"/>
      <c r="S113" s="66"/>
      <c r="T113" s="69"/>
      <c r="U113" s="69"/>
      <c r="V113" s="66"/>
      <c r="W113" s="67"/>
      <c r="X113" s="69"/>
      <c r="Y113" s="59"/>
      <c r="Z113" s="59"/>
      <c r="AA113" s="59"/>
      <c r="AB113" s="59"/>
      <c r="AC113" s="6"/>
      <c r="AD113" s="59"/>
      <c r="AE113" s="59"/>
      <c r="AF113" s="59"/>
      <c r="AG113" s="59"/>
      <c r="AH113" s="59"/>
      <c r="AI113" s="59"/>
      <c r="AJ113" s="59"/>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1:73" x14ac:dyDescent="0.25">
      <c r="A114" s="66"/>
      <c r="B114" s="66"/>
      <c r="C114" s="66"/>
      <c r="D114" s="66"/>
      <c r="E114" s="92"/>
      <c r="F114" s="66"/>
      <c r="G114" s="66"/>
      <c r="H114" s="66"/>
      <c r="I114" s="66"/>
      <c r="J114" s="66"/>
      <c r="K114" s="66"/>
      <c r="L114" s="66"/>
      <c r="M114" s="66"/>
      <c r="N114" s="66"/>
      <c r="O114" s="66"/>
      <c r="P114" s="66"/>
      <c r="Q114" s="66"/>
      <c r="R114" s="66"/>
      <c r="S114" s="66"/>
      <c r="T114" s="69"/>
      <c r="U114" s="69"/>
      <c r="V114" s="66"/>
      <c r="W114" s="67"/>
      <c r="X114" s="69"/>
      <c r="Y114" s="59"/>
      <c r="Z114" s="59"/>
      <c r="AA114" s="59"/>
      <c r="AB114" s="59"/>
      <c r="AC114" s="6"/>
      <c r="AD114" s="59"/>
      <c r="AE114" s="59"/>
      <c r="AF114" s="59"/>
      <c r="AG114" s="59"/>
      <c r="AH114" s="59"/>
      <c r="AI114" s="59"/>
      <c r="AJ114" s="59"/>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1:73" x14ac:dyDescent="0.25">
      <c r="A115" s="66"/>
      <c r="B115" s="66"/>
      <c r="C115" s="66"/>
      <c r="D115" s="66"/>
      <c r="E115" s="92"/>
      <c r="F115" s="66"/>
      <c r="G115" s="66"/>
      <c r="H115" s="66"/>
      <c r="I115" s="66"/>
      <c r="J115" s="66"/>
      <c r="K115" s="66"/>
      <c r="L115" s="66"/>
      <c r="M115" s="66"/>
      <c r="N115" s="66"/>
      <c r="O115" s="66"/>
      <c r="P115" s="66"/>
      <c r="Q115" s="66"/>
      <c r="R115" s="66"/>
      <c r="S115" s="66"/>
      <c r="T115" s="69"/>
      <c r="U115" s="69"/>
      <c r="V115" s="66"/>
      <c r="W115" s="67"/>
      <c r="X115" s="69"/>
      <c r="Y115" s="59"/>
      <c r="Z115" s="59"/>
      <c r="AA115" s="59"/>
      <c r="AB115" s="59"/>
      <c r="AC115" s="6"/>
      <c r="AD115" s="59"/>
      <c r="AE115" s="59"/>
      <c r="AF115" s="59"/>
      <c r="AG115" s="59"/>
      <c r="AH115" s="59"/>
      <c r="AI115" s="59"/>
      <c r="AJ115" s="59"/>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1:73" x14ac:dyDescent="0.25">
      <c r="A116" s="66"/>
      <c r="B116" s="66"/>
      <c r="C116" s="66"/>
      <c r="D116" s="66"/>
      <c r="E116" s="92"/>
      <c r="F116" s="66"/>
      <c r="G116" s="66"/>
      <c r="H116" s="66"/>
      <c r="I116" s="66"/>
      <c r="J116" s="66"/>
      <c r="K116" s="66"/>
      <c r="L116" s="66"/>
      <c r="M116" s="66"/>
      <c r="N116" s="66"/>
      <c r="O116" s="66"/>
      <c r="P116" s="66"/>
      <c r="Q116" s="66"/>
      <c r="R116" s="66"/>
      <c r="S116" s="66"/>
      <c r="T116" s="69"/>
      <c r="U116" s="69"/>
      <c r="V116" s="66"/>
      <c r="W116" s="67"/>
      <c r="X116" s="69"/>
      <c r="Y116" s="59"/>
      <c r="Z116" s="59"/>
      <c r="AA116" s="59"/>
      <c r="AB116" s="59"/>
      <c r="AC116" s="6"/>
      <c r="AD116" s="59"/>
      <c r="AE116" s="59"/>
      <c r="AF116" s="59"/>
      <c r="AG116" s="59"/>
      <c r="AH116" s="59"/>
      <c r="AI116" s="59"/>
      <c r="AJ116" s="59"/>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1:73" x14ac:dyDescent="0.25">
      <c r="A117" s="66"/>
      <c r="B117" s="66"/>
      <c r="C117" s="66"/>
      <c r="D117" s="66"/>
      <c r="E117" s="92"/>
      <c r="F117" s="66"/>
      <c r="G117" s="66"/>
      <c r="H117" s="66"/>
      <c r="I117" s="66"/>
      <c r="J117" s="66"/>
      <c r="K117" s="66"/>
      <c r="L117" s="66"/>
      <c r="M117" s="66"/>
      <c r="N117" s="66"/>
      <c r="O117" s="66"/>
      <c r="P117" s="66"/>
      <c r="Q117" s="66"/>
      <c r="R117" s="66"/>
      <c r="S117" s="66"/>
      <c r="T117" s="69"/>
      <c r="U117" s="69"/>
      <c r="V117" s="66"/>
      <c r="W117" s="67"/>
      <c r="X117" s="69"/>
      <c r="Y117" s="59"/>
      <c r="Z117" s="59"/>
      <c r="AA117" s="59"/>
      <c r="AB117" s="59"/>
      <c r="AC117" s="6"/>
      <c r="AD117" s="59"/>
      <c r="AE117" s="59"/>
      <c r="AF117" s="59"/>
      <c r="AG117" s="59"/>
      <c r="AH117" s="59"/>
      <c r="AI117" s="59"/>
      <c r="AJ117" s="59"/>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1:73" x14ac:dyDescent="0.25">
      <c r="A118" s="66"/>
      <c r="B118" s="66"/>
      <c r="C118" s="66"/>
      <c r="D118" s="66"/>
      <c r="E118" s="92"/>
      <c r="F118" s="66"/>
      <c r="G118" s="66"/>
      <c r="H118" s="66"/>
      <c r="I118" s="66"/>
      <c r="J118" s="66"/>
      <c r="K118" s="66"/>
      <c r="L118" s="66"/>
      <c r="M118" s="66"/>
      <c r="N118" s="66"/>
      <c r="O118" s="66"/>
      <c r="P118" s="66"/>
      <c r="Q118" s="66"/>
      <c r="R118" s="66"/>
      <c r="S118" s="66"/>
      <c r="T118" s="69"/>
      <c r="U118" s="69"/>
      <c r="V118" s="66"/>
      <c r="W118" s="67"/>
      <c r="X118" s="69"/>
      <c r="Y118" s="59"/>
      <c r="Z118" s="59"/>
      <c r="AA118" s="59"/>
      <c r="AB118" s="59"/>
      <c r="AC118" s="6"/>
      <c r="AD118" s="59"/>
      <c r="AE118" s="59"/>
      <c r="AF118" s="59"/>
      <c r="AG118" s="59"/>
      <c r="AH118" s="59"/>
      <c r="AI118" s="59"/>
      <c r="AJ118" s="59"/>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1:73" x14ac:dyDescent="0.25">
      <c r="A119" s="66"/>
      <c r="B119" s="66"/>
      <c r="C119" s="66"/>
      <c r="D119" s="66"/>
      <c r="E119" s="92"/>
      <c r="F119" s="66"/>
      <c r="G119" s="66"/>
      <c r="H119" s="66"/>
      <c r="I119" s="66"/>
      <c r="J119" s="66"/>
      <c r="K119" s="66"/>
      <c r="L119" s="66"/>
      <c r="M119" s="66"/>
      <c r="N119" s="66"/>
      <c r="O119" s="66"/>
      <c r="P119" s="66"/>
      <c r="Q119" s="66"/>
      <c r="R119" s="66"/>
      <c r="S119" s="66"/>
      <c r="T119" s="69"/>
      <c r="U119" s="69"/>
      <c r="V119" s="66"/>
      <c r="W119" s="67"/>
      <c r="X119" s="69"/>
      <c r="Y119" s="59"/>
      <c r="Z119" s="59"/>
      <c r="AA119" s="59"/>
      <c r="AB119" s="59"/>
      <c r="AC119" s="6"/>
      <c r="AD119" s="59"/>
      <c r="AE119" s="59"/>
      <c r="AF119" s="59"/>
      <c r="AG119" s="59"/>
      <c r="AH119" s="59"/>
      <c r="AI119" s="59"/>
      <c r="AJ119" s="59"/>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1:73" x14ac:dyDescent="0.25">
      <c r="A120" s="66"/>
      <c r="B120" s="66"/>
      <c r="C120" s="66"/>
      <c r="D120" s="66"/>
      <c r="E120" s="92"/>
      <c r="F120" s="66"/>
      <c r="G120" s="66"/>
      <c r="H120" s="66"/>
      <c r="I120" s="66"/>
      <c r="J120" s="66"/>
      <c r="K120" s="66"/>
      <c r="L120" s="66"/>
      <c r="M120" s="66"/>
      <c r="N120" s="66"/>
      <c r="O120" s="66"/>
      <c r="P120" s="66"/>
      <c r="Q120" s="66"/>
      <c r="R120" s="66"/>
      <c r="S120" s="66"/>
      <c r="T120" s="69"/>
      <c r="U120" s="69"/>
      <c r="V120" s="66"/>
      <c r="W120" s="67"/>
      <c r="X120" s="69"/>
      <c r="Y120" s="59"/>
      <c r="Z120" s="59"/>
      <c r="AA120" s="59"/>
      <c r="AB120" s="59"/>
      <c r="AC120" s="6"/>
      <c r="AD120" s="59"/>
      <c r="AE120" s="59"/>
      <c r="AF120" s="59"/>
      <c r="AG120" s="59"/>
      <c r="AH120" s="59"/>
      <c r="AI120" s="59"/>
      <c r="AJ120" s="59"/>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1:73" x14ac:dyDescent="0.25">
      <c r="A121" s="66"/>
      <c r="B121" s="66"/>
      <c r="C121" s="66"/>
      <c r="D121" s="66"/>
      <c r="E121" s="92"/>
      <c r="F121" s="66"/>
      <c r="G121" s="66"/>
      <c r="H121" s="66"/>
      <c r="I121" s="66"/>
      <c r="J121" s="66"/>
      <c r="K121" s="66"/>
      <c r="L121" s="66"/>
      <c r="M121" s="66"/>
      <c r="N121" s="66"/>
      <c r="O121" s="66"/>
      <c r="P121" s="66"/>
      <c r="Q121" s="66"/>
      <c r="R121" s="66"/>
      <c r="S121" s="66"/>
      <c r="T121" s="69"/>
      <c r="U121" s="69"/>
      <c r="V121" s="66"/>
      <c r="W121" s="67"/>
      <c r="X121" s="69"/>
      <c r="Y121" s="59"/>
      <c r="Z121" s="59"/>
      <c r="AA121" s="59"/>
      <c r="AB121" s="59"/>
      <c r="AC121" s="6"/>
      <c r="AD121" s="59"/>
      <c r="AE121" s="59"/>
      <c r="AF121" s="59"/>
      <c r="AG121" s="59"/>
      <c r="AH121" s="59"/>
      <c r="AI121" s="59"/>
      <c r="AJ121" s="59"/>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1:73" x14ac:dyDescent="0.25">
      <c r="A122" s="66"/>
      <c r="B122" s="66"/>
      <c r="C122" s="66"/>
      <c r="D122" s="66"/>
      <c r="E122" s="92"/>
      <c r="F122" s="66"/>
      <c r="G122" s="66"/>
      <c r="H122" s="66"/>
      <c r="I122" s="66"/>
      <c r="J122" s="66"/>
      <c r="K122" s="66"/>
      <c r="L122" s="66"/>
      <c r="M122" s="66"/>
      <c r="N122" s="66"/>
      <c r="O122" s="66"/>
      <c r="P122" s="66"/>
      <c r="Q122" s="66"/>
      <c r="R122" s="66"/>
      <c r="S122" s="66"/>
      <c r="T122" s="69"/>
      <c r="U122" s="69"/>
      <c r="V122" s="66"/>
      <c r="W122" s="67"/>
      <c r="X122" s="69"/>
      <c r="Y122" s="59"/>
      <c r="Z122" s="59"/>
      <c r="AA122" s="59"/>
      <c r="AB122" s="59"/>
      <c r="AC122" s="6"/>
      <c r="AD122" s="59"/>
      <c r="AE122" s="59"/>
      <c r="AF122" s="59"/>
      <c r="AG122" s="59"/>
      <c r="AH122" s="59"/>
      <c r="AI122" s="59"/>
      <c r="AJ122" s="59"/>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1:73" x14ac:dyDescent="0.25">
      <c r="A123" s="66"/>
      <c r="B123" s="66"/>
      <c r="C123" s="66"/>
      <c r="D123" s="66"/>
      <c r="E123" s="92"/>
      <c r="F123" s="66"/>
      <c r="G123" s="66"/>
      <c r="H123" s="66"/>
      <c r="I123" s="66"/>
      <c r="J123" s="66"/>
      <c r="K123" s="66"/>
      <c r="L123" s="66"/>
      <c r="M123" s="66"/>
      <c r="N123" s="66"/>
      <c r="O123" s="66"/>
      <c r="P123" s="66"/>
      <c r="Q123" s="66"/>
      <c r="R123" s="66"/>
      <c r="S123" s="66"/>
      <c r="T123" s="69"/>
      <c r="U123" s="69"/>
      <c r="V123" s="66"/>
      <c r="W123" s="67"/>
      <c r="X123" s="69"/>
      <c r="Y123" s="59"/>
      <c r="Z123" s="59"/>
      <c r="AA123" s="59"/>
      <c r="AB123" s="59"/>
      <c r="AC123" s="6"/>
      <c r="AD123" s="59"/>
      <c r="AE123" s="59"/>
      <c r="AF123" s="59"/>
      <c r="AG123" s="59"/>
      <c r="AH123" s="59"/>
      <c r="AI123" s="59"/>
      <c r="AJ123" s="59"/>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1:73" x14ac:dyDescent="0.25">
      <c r="A124" s="66"/>
      <c r="B124" s="66"/>
      <c r="C124" s="66"/>
      <c r="D124" s="66"/>
      <c r="E124" s="92"/>
      <c r="F124" s="66"/>
      <c r="G124" s="66"/>
      <c r="H124" s="66"/>
      <c r="I124" s="66"/>
      <c r="J124" s="66"/>
      <c r="K124" s="66"/>
      <c r="L124" s="66"/>
      <c r="M124" s="66"/>
      <c r="N124" s="66"/>
      <c r="O124" s="66"/>
      <c r="P124" s="66"/>
      <c r="Q124" s="66"/>
      <c r="R124" s="66"/>
      <c r="S124" s="66"/>
      <c r="T124" s="69"/>
      <c r="U124" s="69"/>
      <c r="V124" s="66"/>
      <c r="W124" s="67"/>
      <c r="X124" s="69"/>
      <c r="Y124" s="59"/>
      <c r="Z124" s="59"/>
      <c r="AA124" s="59"/>
      <c r="AB124" s="59"/>
      <c r="AC124" s="6"/>
      <c r="AD124" s="59"/>
      <c r="AE124" s="59"/>
      <c r="AF124" s="59"/>
      <c r="AG124" s="59"/>
      <c r="AH124" s="59"/>
      <c r="AI124" s="59"/>
      <c r="AJ124" s="59"/>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1:73" x14ac:dyDescent="0.25">
      <c r="A125" s="66"/>
      <c r="B125" s="66"/>
      <c r="C125" s="66"/>
      <c r="D125" s="66"/>
      <c r="E125" s="92"/>
      <c r="F125" s="66"/>
      <c r="G125" s="66"/>
      <c r="H125" s="66"/>
      <c r="I125" s="66"/>
      <c r="J125" s="66"/>
      <c r="K125" s="66"/>
      <c r="L125" s="66"/>
      <c r="M125" s="66"/>
      <c r="N125" s="66"/>
      <c r="O125" s="66"/>
      <c r="P125" s="66"/>
      <c r="Q125" s="66"/>
      <c r="R125" s="66"/>
      <c r="S125" s="66"/>
      <c r="T125" s="69"/>
      <c r="U125" s="69"/>
      <c r="V125" s="66"/>
      <c r="W125" s="67"/>
      <c r="X125" s="69"/>
      <c r="Y125" s="59"/>
      <c r="Z125" s="59"/>
      <c r="AA125" s="59"/>
      <c r="AB125" s="59"/>
      <c r="AC125" s="6"/>
      <c r="AD125" s="59"/>
      <c r="AE125" s="59"/>
      <c r="AF125" s="59"/>
      <c r="AG125" s="59"/>
      <c r="AH125" s="59"/>
      <c r="AI125" s="59"/>
      <c r="AJ125" s="59"/>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1:73" x14ac:dyDescent="0.25">
      <c r="A126" s="66"/>
      <c r="B126" s="66"/>
      <c r="C126" s="66"/>
      <c r="D126" s="66"/>
      <c r="E126" s="92"/>
      <c r="F126" s="66"/>
      <c r="G126" s="66"/>
      <c r="H126" s="66"/>
      <c r="I126" s="66"/>
      <c r="J126" s="66"/>
      <c r="K126" s="66"/>
      <c r="L126" s="66"/>
      <c r="M126" s="66"/>
      <c r="N126" s="66"/>
      <c r="O126" s="66"/>
      <c r="P126" s="66"/>
      <c r="Q126" s="66"/>
      <c r="R126" s="66"/>
      <c r="S126" s="66"/>
      <c r="T126" s="69"/>
      <c r="U126" s="69"/>
      <c r="V126" s="66"/>
      <c r="W126" s="67"/>
      <c r="X126" s="69"/>
      <c r="Y126" s="59"/>
      <c r="Z126" s="59"/>
      <c r="AA126" s="59"/>
      <c r="AB126" s="59"/>
      <c r="AC126" s="6"/>
      <c r="AD126" s="59"/>
      <c r="AE126" s="59"/>
      <c r="AF126" s="59"/>
      <c r="AG126" s="59"/>
      <c r="AH126" s="59"/>
      <c r="AI126" s="59"/>
      <c r="AJ126" s="59"/>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1:73" x14ac:dyDescent="0.25">
      <c r="A127" s="66"/>
      <c r="B127" s="66"/>
      <c r="C127" s="66"/>
      <c r="D127" s="66"/>
      <c r="E127" s="92"/>
      <c r="F127" s="66"/>
      <c r="G127" s="66"/>
      <c r="H127" s="66"/>
      <c r="I127" s="66"/>
      <c r="J127" s="66"/>
      <c r="K127" s="66"/>
      <c r="L127" s="66"/>
      <c r="M127" s="66"/>
      <c r="N127" s="66"/>
      <c r="O127" s="66"/>
      <c r="P127" s="66"/>
      <c r="Q127" s="66"/>
      <c r="R127" s="66"/>
      <c r="S127" s="66"/>
      <c r="T127" s="69"/>
      <c r="U127" s="69"/>
      <c r="V127" s="66"/>
      <c r="W127" s="67"/>
      <c r="X127" s="69"/>
      <c r="Y127" s="59"/>
      <c r="Z127" s="59"/>
      <c r="AA127" s="59"/>
      <c r="AB127" s="59"/>
      <c r="AC127" s="6"/>
      <c r="AD127" s="59"/>
      <c r="AE127" s="59"/>
      <c r="AF127" s="59"/>
      <c r="AG127" s="59"/>
      <c r="AH127" s="59"/>
      <c r="AI127" s="59"/>
      <c r="AJ127" s="59"/>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1:73" x14ac:dyDescent="0.25">
      <c r="A128" s="66"/>
      <c r="B128" s="66"/>
      <c r="C128" s="66"/>
      <c r="D128" s="66"/>
      <c r="E128" s="92"/>
      <c r="F128" s="66"/>
      <c r="G128" s="66"/>
      <c r="H128" s="66"/>
      <c r="I128" s="66"/>
      <c r="J128" s="66"/>
      <c r="K128" s="66"/>
      <c r="L128" s="66"/>
      <c r="M128" s="66"/>
      <c r="N128" s="66"/>
      <c r="O128" s="66"/>
      <c r="P128" s="66"/>
      <c r="Q128" s="66"/>
      <c r="R128" s="66"/>
      <c r="S128" s="66"/>
      <c r="T128" s="69"/>
      <c r="U128" s="69"/>
      <c r="V128" s="66"/>
      <c r="W128" s="67"/>
      <c r="X128" s="69"/>
      <c r="Y128" s="59"/>
      <c r="Z128" s="59"/>
      <c r="AA128" s="59"/>
      <c r="AB128" s="59"/>
      <c r="AC128" s="6"/>
      <c r="AD128" s="59"/>
      <c r="AE128" s="59"/>
      <c r="AF128" s="59"/>
      <c r="AG128" s="59"/>
      <c r="AH128" s="59"/>
      <c r="AI128" s="59"/>
      <c r="AJ128" s="59"/>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1:73" x14ac:dyDescent="0.25">
      <c r="A129" s="66"/>
      <c r="B129" s="66"/>
      <c r="C129" s="66"/>
      <c r="D129" s="66"/>
      <c r="E129" s="92"/>
      <c r="F129" s="66"/>
      <c r="G129" s="66"/>
      <c r="H129" s="66"/>
      <c r="I129" s="66"/>
      <c r="J129" s="66"/>
      <c r="K129" s="66"/>
      <c r="L129" s="66"/>
      <c r="M129" s="66"/>
      <c r="N129" s="66"/>
      <c r="O129" s="66"/>
      <c r="P129" s="66"/>
      <c r="Q129" s="66"/>
      <c r="R129" s="66"/>
      <c r="S129" s="66"/>
      <c r="T129" s="69"/>
      <c r="U129" s="69"/>
      <c r="V129" s="66"/>
      <c r="W129" s="67"/>
      <c r="X129" s="69"/>
      <c r="Y129" s="59"/>
      <c r="Z129" s="59"/>
      <c r="AA129" s="59"/>
      <c r="AB129" s="59"/>
      <c r="AC129" s="6"/>
      <c r="AD129" s="59"/>
      <c r="AE129" s="59"/>
      <c r="AF129" s="59"/>
      <c r="AG129" s="59"/>
      <c r="AH129" s="59"/>
      <c r="AI129" s="59"/>
      <c r="AJ129" s="59"/>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1:73" x14ac:dyDescent="0.25">
      <c r="A130" s="66"/>
      <c r="B130" s="66"/>
      <c r="C130" s="66"/>
      <c r="D130" s="66"/>
      <c r="E130" s="92"/>
      <c r="F130" s="66"/>
      <c r="G130" s="66"/>
      <c r="H130" s="66"/>
      <c r="I130" s="66"/>
      <c r="J130" s="66"/>
      <c r="K130" s="66"/>
      <c r="L130" s="66"/>
      <c r="M130" s="66"/>
      <c r="N130" s="66"/>
      <c r="O130" s="66"/>
      <c r="P130" s="66"/>
      <c r="Q130" s="66"/>
      <c r="R130" s="66"/>
      <c r="S130" s="66"/>
      <c r="T130" s="69"/>
      <c r="U130" s="69"/>
      <c r="V130" s="66"/>
      <c r="W130" s="67"/>
      <c r="X130" s="69"/>
      <c r="Y130" s="59"/>
      <c r="Z130" s="59"/>
      <c r="AA130" s="59"/>
      <c r="AB130" s="59"/>
      <c r="AC130" s="6"/>
      <c r="AD130" s="59"/>
      <c r="AE130" s="59"/>
      <c r="AF130" s="59"/>
      <c r="AG130" s="59"/>
      <c r="AH130" s="59"/>
      <c r="AI130" s="59"/>
      <c r="AJ130" s="59"/>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1:73" x14ac:dyDescent="0.25">
      <c r="A131" s="66"/>
      <c r="B131" s="66"/>
      <c r="C131" s="66"/>
      <c r="D131" s="66"/>
      <c r="E131" s="92"/>
      <c r="F131" s="66"/>
      <c r="G131" s="66"/>
      <c r="H131" s="66"/>
      <c r="I131" s="66"/>
      <c r="J131" s="66"/>
      <c r="K131" s="66"/>
      <c r="L131" s="66"/>
      <c r="M131" s="66"/>
      <c r="N131" s="66"/>
      <c r="O131" s="66"/>
      <c r="P131" s="66"/>
      <c r="Q131" s="66"/>
      <c r="R131" s="66"/>
      <c r="S131" s="66"/>
      <c r="T131" s="69"/>
      <c r="U131" s="69"/>
      <c r="V131" s="66"/>
      <c r="W131" s="67"/>
      <c r="X131" s="69"/>
      <c r="Y131" s="59"/>
      <c r="Z131" s="59"/>
      <c r="AA131" s="59"/>
      <c r="AB131" s="59"/>
      <c r="AC131" s="6"/>
      <c r="AD131" s="59"/>
      <c r="AE131" s="59"/>
      <c r="AF131" s="59"/>
      <c r="AG131" s="59"/>
      <c r="AH131" s="59"/>
      <c r="AI131" s="59"/>
      <c r="AJ131" s="59"/>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1:73" x14ac:dyDescent="0.25">
      <c r="A132" s="66"/>
      <c r="B132" s="66"/>
      <c r="C132" s="66"/>
      <c r="D132" s="66"/>
      <c r="E132" s="92"/>
      <c r="F132" s="66"/>
      <c r="G132" s="66"/>
      <c r="H132" s="66"/>
      <c r="I132" s="66"/>
      <c r="J132" s="66"/>
      <c r="K132" s="66"/>
      <c r="L132" s="66"/>
      <c r="M132" s="66"/>
      <c r="N132" s="66"/>
      <c r="O132" s="66"/>
      <c r="P132" s="66"/>
      <c r="Q132" s="66"/>
      <c r="R132" s="66"/>
      <c r="S132" s="66"/>
      <c r="T132" s="69"/>
      <c r="U132" s="69"/>
      <c r="V132" s="66"/>
      <c r="W132" s="67"/>
      <c r="X132" s="69"/>
      <c r="Y132" s="59"/>
      <c r="Z132" s="59"/>
      <c r="AA132" s="59"/>
      <c r="AB132" s="59"/>
      <c r="AC132" s="6"/>
      <c r="AD132" s="59"/>
      <c r="AE132" s="59"/>
      <c r="AF132" s="59"/>
      <c r="AG132" s="59"/>
      <c r="AH132" s="59"/>
      <c r="AI132" s="59"/>
      <c r="AJ132" s="59"/>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1:73" x14ac:dyDescent="0.25">
      <c r="A133" s="66"/>
      <c r="B133" s="66"/>
      <c r="C133" s="66"/>
      <c r="D133" s="66"/>
      <c r="E133" s="92"/>
      <c r="F133" s="66"/>
      <c r="G133" s="66"/>
      <c r="H133" s="66"/>
      <c r="I133" s="66"/>
      <c r="J133" s="66"/>
      <c r="K133" s="66"/>
      <c r="L133" s="66"/>
      <c r="M133" s="66"/>
      <c r="N133" s="66"/>
      <c r="O133" s="66"/>
      <c r="P133" s="66"/>
      <c r="Q133" s="66"/>
      <c r="R133" s="66"/>
      <c r="S133" s="66"/>
      <c r="T133" s="69"/>
      <c r="U133" s="69"/>
      <c r="V133" s="66"/>
      <c r="W133" s="67"/>
      <c r="X133" s="69"/>
      <c r="Y133" s="59"/>
      <c r="Z133" s="59"/>
      <c r="AA133" s="59"/>
      <c r="AB133" s="59"/>
      <c r="AC133" s="6"/>
      <c r="AD133" s="59"/>
      <c r="AE133" s="59"/>
      <c r="AF133" s="59"/>
      <c r="AG133" s="59"/>
      <c r="AH133" s="59"/>
      <c r="AI133" s="59"/>
      <c r="AJ133" s="59"/>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1:73" x14ac:dyDescent="0.25">
      <c r="A134" s="66"/>
      <c r="B134" s="66"/>
      <c r="C134" s="66"/>
      <c r="D134" s="66"/>
      <c r="E134" s="92"/>
      <c r="F134" s="66"/>
      <c r="G134" s="66"/>
      <c r="H134" s="66"/>
      <c r="I134" s="66"/>
      <c r="J134" s="66"/>
      <c r="K134" s="66"/>
      <c r="L134" s="66"/>
      <c r="M134" s="66"/>
      <c r="N134" s="66"/>
      <c r="O134" s="66"/>
      <c r="P134" s="66"/>
      <c r="Q134" s="66"/>
      <c r="R134" s="66"/>
      <c r="S134" s="66"/>
      <c r="T134" s="69"/>
      <c r="U134" s="69"/>
      <c r="V134" s="66"/>
      <c r="W134" s="67"/>
      <c r="X134" s="69"/>
      <c r="Y134" s="59"/>
      <c r="Z134" s="59"/>
      <c r="AA134" s="59"/>
      <c r="AB134" s="59"/>
      <c r="AC134" s="6"/>
      <c r="AD134" s="59"/>
      <c r="AE134" s="59"/>
      <c r="AF134" s="59"/>
      <c r="AG134" s="59"/>
      <c r="AH134" s="59"/>
      <c r="AI134" s="59"/>
      <c r="AJ134" s="59"/>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1:73" x14ac:dyDescent="0.25">
      <c r="A135" s="66"/>
      <c r="B135" s="66"/>
      <c r="C135" s="66"/>
      <c r="D135" s="66"/>
      <c r="E135" s="92"/>
      <c r="F135" s="66"/>
      <c r="G135" s="66"/>
      <c r="H135" s="66"/>
      <c r="I135" s="66"/>
      <c r="J135" s="66"/>
      <c r="K135" s="66"/>
      <c r="L135" s="66"/>
      <c r="M135" s="66"/>
      <c r="N135" s="66"/>
      <c r="O135" s="66"/>
      <c r="P135" s="66"/>
      <c r="Q135" s="66"/>
      <c r="R135" s="66"/>
      <c r="S135" s="66"/>
      <c r="T135" s="69"/>
      <c r="U135" s="69"/>
      <c r="V135" s="66"/>
      <c r="W135" s="67"/>
      <c r="X135" s="69"/>
      <c r="Y135" s="59"/>
      <c r="Z135" s="59"/>
      <c r="AA135" s="59"/>
      <c r="AB135" s="59"/>
      <c r="AC135" s="6"/>
      <c r="AD135" s="59"/>
      <c r="AE135" s="59"/>
      <c r="AF135" s="59"/>
      <c r="AG135" s="59"/>
      <c r="AH135" s="59"/>
      <c r="AI135" s="59"/>
      <c r="AJ135" s="59"/>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1:73" x14ac:dyDescent="0.25">
      <c r="A136" s="66"/>
      <c r="B136" s="66"/>
      <c r="C136" s="66"/>
      <c r="D136" s="66"/>
      <c r="E136" s="92"/>
      <c r="F136" s="66"/>
      <c r="G136" s="66"/>
      <c r="H136" s="66"/>
      <c r="I136" s="66"/>
      <c r="J136" s="66"/>
      <c r="K136" s="66"/>
      <c r="L136" s="66"/>
      <c r="M136" s="66"/>
      <c r="N136" s="66"/>
      <c r="O136" s="66"/>
      <c r="P136" s="66"/>
      <c r="Q136" s="66"/>
      <c r="R136" s="66"/>
      <c r="S136" s="66"/>
      <c r="T136" s="69"/>
      <c r="U136" s="69"/>
      <c r="V136" s="66"/>
      <c r="W136" s="67"/>
      <c r="X136" s="69"/>
      <c r="Y136" s="59"/>
      <c r="Z136" s="59"/>
      <c r="AA136" s="59"/>
      <c r="AB136" s="59"/>
      <c r="AC136" s="6"/>
      <c r="AD136" s="59"/>
      <c r="AE136" s="59"/>
      <c r="AF136" s="59"/>
      <c r="AG136" s="59"/>
      <c r="AH136" s="59"/>
      <c r="AI136" s="59"/>
      <c r="AJ136" s="59"/>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1:73" x14ac:dyDescent="0.25">
      <c r="A137" s="66"/>
      <c r="B137" s="66"/>
      <c r="C137" s="66"/>
      <c r="D137" s="66"/>
      <c r="E137" s="92"/>
      <c r="F137" s="66"/>
      <c r="G137" s="66"/>
      <c r="H137" s="66"/>
      <c r="I137" s="66"/>
      <c r="J137" s="66"/>
      <c r="K137" s="66"/>
      <c r="L137" s="66"/>
      <c r="M137" s="66"/>
      <c r="N137" s="66"/>
      <c r="O137" s="66"/>
      <c r="P137" s="66"/>
      <c r="Q137" s="66"/>
      <c r="R137" s="66"/>
      <c r="S137" s="66"/>
      <c r="T137" s="69"/>
      <c r="U137" s="69"/>
      <c r="V137" s="66"/>
      <c r="W137" s="67"/>
      <c r="X137" s="69"/>
      <c r="Y137" s="59"/>
      <c r="Z137" s="59"/>
      <c r="AA137" s="59"/>
      <c r="AB137" s="59"/>
      <c r="AC137" s="6"/>
      <c r="AD137" s="59"/>
      <c r="AE137" s="59"/>
      <c r="AF137" s="59"/>
      <c r="AG137" s="59"/>
      <c r="AH137" s="59"/>
      <c r="AI137" s="59"/>
      <c r="AJ137" s="59"/>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1:73" x14ac:dyDescent="0.25">
      <c r="A138" s="66"/>
      <c r="B138" s="66"/>
      <c r="C138" s="66"/>
      <c r="D138" s="66"/>
      <c r="E138" s="92"/>
      <c r="F138" s="66"/>
      <c r="G138" s="66"/>
      <c r="H138" s="66"/>
      <c r="I138" s="66"/>
      <c r="J138" s="66"/>
      <c r="K138" s="66"/>
      <c r="L138" s="66"/>
      <c r="M138" s="66"/>
      <c r="N138" s="66"/>
      <c r="O138" s="66"/>
      <c r="P138" s="66"/>
      <c r="Q138" s="66"/>
      <c r="R138" s="66"/>
      <c r="S138" s="66"/>
      <c r="T138" s="69"/>
      <c r="U138" s="69"/>
      <c r="V138" s="66"/>
      <c r="W138" s="67"/>
      <c r="X138" s="69"/>
      <c r="Y138" s="59"/>
      <c r="Z138" s="59"/>
      <c r="AA138" s="59"/>
      <c r="AB138" s="59"/>
      <c r="AC138" s="6"/>
      <c r="AD138" s="59"/>
      <c r="AE138" s="59"/>
      <c r="AF138" s="59"/>
      <c r="AG138" s="59"/>
      <c r="AH138" s="59"/>
      <c r="AI138" s="59"/>
      <c r="AJ138" s="59"/>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1:73" x14ac:dyDescent="0.25">
      <c r="A139" s="66"/>
      <c r="B139" s="66"/>
      <c r="C139" s="66"/>
      <c r="D139" s="66"/>
      <c r="E139" s="92"/>
      <c r="F139" s="66"/>
      <c r="G139" s="66"/>
      <c r="H139" s="66"/>
      <c r="I139" s="66"/>
      <c r="J139" s="66"/>
      <c r="K139" s="66"/>
      <c r="L139" s="66"/>
      <c r="M139" s="66"/>
      <c r="N139" s="66"/>
      <c r="O139" s="66"/>
      <c r="P139" s="66"/>
      <c r="Q139" s="66"/>
      <c r="R139" s="66"/>
      <c r="S139" s="66"/>
      <c r="T139" s="69"/>
      <c r="U139" s="69"/>
      <c r="V139" s="66"/>
      <c r="W139" s="67"/>
      <c r="X139" s="69"/>
      <c r="Y139" s="59"/>
      <c r="Z139" s="59"/>
      <c r="AA139" s="59"/>
      <c r="AB139" s="59"/>
      <c r="AC139" s="6"/>
      <c r="AD139" s="59"/>
      <c r="AE139" s="59"/>
      <c r="AF139" s="59"/>
      <c r="AG139" s="59"/>
      <c r="AH139" s="59"/>
      <c r="AI139" s="59"/>
      <c r="AJ139" s="59"/>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1:73" x14ac:dyDescent="0.25">
      <c r="A140" s="66"/>
      <c r="B140" s="66"/>
      <c r="C140" s="66"/>
      <c r="D140" s="66"/>
      <c r="E140" s="92"/>
      <c r="F140" s="66"/>
      <c r="G140" s="66"/>
      <c r="H140" s="66"/>
      <c r="I140" s="66"/>
      <c r="J140" s="66"/>
      <c r="K140" s="66"/>
      <c r="L140" s="66"/>
      <c r="M140" s="66"/>
      <c r="N140" s="66"/>
      <c r="O140" s="66"/>
      <c r="P140" s="66"/>
      <c r="Q140" s="66"/>
      <c r="R140" s="66"/>
      <c r="S140" s="66"/>
      <c r="T140" s="69"/>
      <c r="U140" s="69"/>
      <c r="V140" s="66"/>
      <c r="W140" s="67"/>
      <c r="X140" s="69"/>
      <c r="Y140" s="59"/>
      <c r="Z140" s="59"/>
      <c r="AA140" s="59"/>
      <c r="AB140" s="59"/>
      <c r="AC140" s="6"/>
      <c r="AD140" s="59"/>
      <c r="AE140" s="59"/>
      <c r="AF140" s="59"/>
      <c r="AG140" s="59"/>
      <c r="AH140" s="59"/>
      <c r="AI140" s="59"/>
      <c r="AJ140" s="59"/>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1:73" x14ac:dyDescent="0.25">
      <c r="A141" s="66"/>
      <c r="B141" s="66"/>
      <c r="C141" s="66"/>
      <c r="D141" s="66"/>
      <c r="E141" s="92"/>
      <c r="F141" s="66"/>
      <c r="G141" s="66"/>
      <c r="H141" s="66"/>
      <c r="I141" s="66"/>
      <c r="J141" s="66"/>
      <c r="K141" s="66"/>
      <c r="L141" s="66"/>
      <c r="M141" s="66"/>
      <c r="N141" s="66"/>
      <c r="O141" s="66"/>
      <c r="P141" s="66"/>
      <c r="Q141" s="66"/>
      <c r="R141" s="66"/>
      <c r="S141" s="66"/>
      <c r="T141" s="69"/>
      <c r="U141" s="69"/>
      <c r="V141" s="66"/>
      <c r="W141" s="67"/>
      <c r="X141" s="69"/>
      <c r="Y141" s="59"/>
      <c r="Z141" s="59"/>
      <c r="AA141" s="59"/>
      <c r="AB141" s="59"/>
      <c r="AC141" s="6"/>
      <c r="AD141" s="59"/>
      <c r="AE141" s="59"/>
      <c r="AF141" s="59"/>
      <c r="AG141" s="59"/>
      <c r="AH141" s="59"/>
      <c r="AI141" s="59"/>
      <c r="AJ141" s="59"/>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1:73" x14ac:dyDescent="0.25">
      <c r="A142" s="66"/>
      <c r="B142" s="66"/>
      <c r="C142" s="66"/>
      <c r="D142" s="66"/>
      <c r="E142" s="92"/>
      <c r="F142" s="66"/>
      <c r="G142" s="66"/>
      <c r="H142" s="66"/>
      <c r="I142" s="66"/>
      <c r="J142" s="66"/>
      <c r="K142" s="66"/>
      <c r="L142" s="66"/>
      <c r="M142" s="66"/>
      <c r="N142" s="66"/>
      <c r="O142" s="66"/>
      <c r="P142" s="66"/>
      <c r="Q142" s="66"/>
      <c r="R142" s="66"/>
      <c r="S142" s="66"/>
      <c r="T142" s="69"/>
      <c r="U142" s="69"/>
      <c r="V142" s="66"/>
      <c r="W142" s="67"/>
      <c r="X142" s="69"/>
      <c r="Y142" s="59"/>
      <c r="Z142" s="59"/>
      <c r="AA142" s="59"/>
      <c r="AB142" s="59"/>
      <c r="AC142" s="6"/>
      <c r="AD142" s="59"/>
      <c r="AE142" s="59"/>
      <c r="AF142" s="59"/>
      <c r="AG142" s="59"/>
      <c r="AH142" s="59"/>
      <c r="AI142" s="59"/>
      <c r="AJ142" s="59"/>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1:73" x14ac:dyDescent="0.25">
      <c r="A143" s="66"/>
      <c r="B143" s="66"/>
      <c r="C143" s="66"/>
      <c r="D143" s="66"/>
      <c r="E143" s="92"/>
      <c r="F143" s="66"/>
      <c r="G143" s="66"/>
      <c r="H143" s="66"/>
      <c r="I143" s="66"/>
      <c r="J143" s="66"/>
      <c r="K143" s="66"/>
      <c r="L143" s="66"/>
      <c r="M143" s="66"/>
      <c r="N143" s="66"/>
      <c r="O143" s="66"/>
      <c r="P143" s="66"/>
      <c r="Q143" s="66"/>
      <c r="R143" s="66"/>
      <c r="S143" s="66"/>
      <c r="T143" s="69"/>
      <c r="U143" s="69"/>
      <c r="V143" s="66"/>
      <c r="W143" s="67"/>
      <c r="X143" s="69"/>
      <c r="Y143" s="59"/>
      <c r="Z143" s="59"/>
      <c r="AA143" s="59"/>
      <c r="AB143" s="59"/>
      <c r="AC143" s="6"/>
      <c r="AD143" s="59"/>
      <c r="AE143" s="59"/>
      <c r="AF143" s="59"/>
      <c r="AG143" s="59"/>
      <c r="AH143" s="59"/>
      <c r="AI143" s="59"/>
      <c r="AJ143" s="59"/>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1:73" x14ac:dyDescent="0.25">
      <c r="A144" s="66"/>
      <c r="B144" s="66"/>
      <c r="C144" s="66"/>
      <c r="D144" s="66"/>
      <c r="E144" s="92"/>
      <c r="F144" s="66"/>
      <c r="G144" s="66"/>
      <c r="H144" s="66"/>
      <c r="I144" s="66"/>
      <c r="J144" s="66"/>
      <c r="K144" s="66"/>
      <c r="L144" s="66"/>
      <c r="M144" s="66"/>
      <c r="N144" s="66"/>
      <c r="O144" s="66"/>
      <c r="P144" s="66"/>
      <c r="Q144" s="66"/>
      <c r="R144" s="66"/>
      <c r="S144" s="66"/>
      <c r="T144" s="69"/>
      <c r="U144" s="69"/>
      <c r="V144" s="66"/>
      <c r="W144" s="67"/>
      <c r="X144" s="69"/>
      <c r="Y144" s="59"/>
      <c r="Z144" s="59"/>
      <c r="AA144" s="59"/>
      <c r="AB144" s="59"/>
      <c r="AC144" s="6"/>
      <c r="AD144" s="59"/>
      <c r="AE144" s="59"/>
      <c r="AF144" s="59"/>
      <c r="AG144" s="59"/>
      <c r="AH144" s="59"/>
      <c r="AI144" s="59"/>
      <c r="AJ144" s="59"/>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1:136" x14ac:dyDescent="0.25">
      <c r="A145" s="66"/>
      <c r="B145" s="66"/>
      <c r="C145" s="66"/>
      <c r="D145" s="66"/>
      <c r="E145" s="92"/>
      <c r="F145" s="66"/>
      <c r="G145" s="66"/>
      <c r="H145" s="66"/>
      <c r="I145" s="66"/>
      <c r="J145" s="66"/>
      <c r="K145" s="66"/>
      <c r="L145" s="66"/>
      <c r="M145" s="66"/>
      <c r="N145" s="66"/>
      <c r="O145" s="66"/>
      <c r="P145" s="66"/>
      <c r="Q145" s="66"/>
      <c r="R145" s="66"/>
      <c r="S145" s="66"/>
      <c r="T145" s="69"/>
      <c r="U145" s="69"/>
      <c r="V145" s="66"/>
      <c r="W145" s="67"/>
      <c r="X145" s="69"/>
      <c r="Y145" s="59"/>
      <c r="Z145" s="59"/>
      <c r="AA145" s="59"/>
      <c r="AB145" s="59"/>
      <c r="AC145" s="6"/>
      <c r="AD145" s="59"/>
      <c r="AE145" s="59"/>
      <c r="AF145" s="59"/>
      <c r="AG145" s="59"/>
      <c r="AH145" s="59"/>
      <c r="AI145" s="59"/>
      <c r="AJ145" s="59"/>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1:136" x14ac:dyDescent="0.25">
      <c r="A146" s="66"/>
      <c r="B146" s="66"/>
      <c r="C146" s="66"/>
      <c r="D146" s="66"/>
      <c r="E146" s="92"/>
      <c r="F146" s="66"/>
      <c r="G146" s="66"/>
      <c r="H146" s="66"/>
      <c r="I146" s="66"/>
      <c r="J146" s="66"/>
      <c r="K146" s="66"/>
      <c r="L146" s="66"/>
      <c r="M146" s="66"/>
      <c r="N146" s="66"/>
      <c r="O146" s="66"/>
      <c r="P146" s="66"/>
      <c r="Q146" s="66"/>
      <c r="R146" s="66"/>
      <c r="S146" s="66"/>
      <c r="T146" s="69"/>
      <c r="U146" s="69"/>
      <c r="V146" s="66"/>
      <c r="W146" s="67"/>
      <c r="X146" s="69"/>
      <c r="Y146" s="59"/>
      <c r="Z146" s="59"/>
      <c r="AA146" s="59"/>
      <c r="AB146" s="59"/>
      <c r="AC146" s="6"/>
      <c r="AD146" s="59"/>
      <c r="AE146" s="59"/>
      <c r="AF146" s="59"/>
      <c r="AG146" s="59"/>
      <c r="AH146" s="59"/>
      <c r="AI146" s="59"/>
      <c r="AJ146" s="59"/>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1:136" x14ac:dyDescent="0.25">
      <c r="A147" s="66"/>
      <c r="B147" s="66"/>
      <c r="C147" s="66"/>
      <c r="D147" s="66"/>
      <c r="E147" s="92"/>
      <c r="F147" s="66"/>
      <c r="G147" s="66"/>
      <c r="H147" s="66"/>
      <c r="I147" s="66"/>
      <c r="J147" s="66"/>
      <c r="K147" s="66"/>
      <c r="L147" s="66"/>
      <c r="M147" s="66"/>
      <c r="N147" s="66"/>
      <c r="O147" s="66"/>
      <c r="P147" s="66"/>
      <c r="Q147" s="66"/>
      <c r="R147" s="66"/>
      <c r="S147" s="66"/>
      <c r="T147" s="69"/>
      <c r="U147" s="69"/>
      <c r="V147" s="66"/>
      <c r="W147" s="67"/>
      <c r="X147" s="69"/>
      <c r="Y147" s="59"/>
      <c r="Z147" s="59"/>
      <c r="AA147" s="59"/>
      <c r="AB147" s="59"/>
      <c r="AC147" s="6"/>
      <c r="AD147" s="59"/>
      <c r="AE147" s="59"/>
      <c r="AF147" s="59"/>
      <c r="AG147" s="59"/>
      <c r="AH147" s="59"/>
      <c r="AI147" s="59"/>
      <c r="AJ147" s="59"/>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1:136" x14ac:dyDescent="0.25">
      <c r="A148" s="66"/>
      <c r="B148" s="66"/>
      <c r="C148" s="66"/>
      <c r="D148" s="66"/>
      <c r="E148" s="92"/>
      <c r="F148" s="66"/>
      <c r="G148" s="66"/>
      <c r="H148" s="66"/>
      <c r="I148" s="66"/>
      <c r="J148" s="66"/>
      <c r="K148" s="66"/>
      <c r="L148" s="66"/>
      <c r="M148" s="66"/>
      <c r="N148" s="66"/>
      <c r="O148" s="66"/>
      <c r="P148" s="66"/>
      <c r="Q148" s="66"/>
      <c r="R148" s="66"/>
      <c r="S148" s="66"/>
      <c r="T148" s="69"/>
      <c r="U148" s="69"/>
      <c r="V148" s="66"/>
      <c r="W148" s="67"/>
      <c r="X148" s="69"/>
      <c r="Y148" s="59"/>
      <c r="Z148" s="59"/>
      <c r="AA148" s="59"/>
      <c r="AB148" s="59"/>
      <c r="AC148" s="6"/>
      <c r="AD148" s="59"/>
      <c r="AE148" s="59"/>
      <c r="AF148" s="59"/>
      <c r="AG148" s="59"/>
      <c r="AH148" s="59"/>
      <c r="AI148" s="59"/>
      <c r="AJ148" s="59"/>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1:136" x14ac:dyDescent="0.25">
      <c r="A149" s="66"/>
      <c r="B149" s="66"/>
      <c r="C149" s="66"/>
      <c r="D149" s="66"/>
      <c r="E149" s="92"/>
      <c r="F149" s="66"/>
      <c r="G149" s="66"/>
      <c r="H149" s="66"/>
      <c r="I149" s="66"/>
      <c r="J149" s="66"/>
      <c r="K149" s="66"/>
      <c r="L149" s="66"/>
      <c r="M149" s="66"/>
      <c r="N149" s="66"/>
      <c r="O149" s="66"/>
      <c r="P149" s="66"/>
      <c r="Q149" s="66"/>
      <c r="R149" s="66"/>
      <c r="S149" s="66"/>
      <c r="T149" s="69"/>
      <c r="U149" s="69"/>
      <c r="V149" s="66"/>
      <c r="W149" s="67"/>
      <c r="X149" s="69"/>
      <c r="Y149" s="59"/>
      <c r="Z149" s="59"/>
      <c r="AA149" s="59"/>
      <c r="AB149" s="59"/>
      <c r="AC149" s="6"/>
      <c r="AD149" s="59"/>
      <c r="AE149" s="59"/>
      <c r="AF149" s="59"/>
      <c r="AG149" s="59"/>
      <c r="AH149" s="59"/>
      <c r="AI149" s="59"/>
      <c r="AJ149" s="59"/>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1:136" x14ac:dyDescent="0.25">
      <c r="A150" s="66"/>
      <c r="B150" s="66"/>
      <c r="C150" s="66"/>
      <c r="D150" s="66"/>
      <c r="E150" s="92"/>
      <c r="F150" s="66"/>
      <c r="G150" s="66"/>
      <c r="H150" s="66"/>
      <c r="I150" s="66"/>
      <c r="J150" s="66"/>
      <c r="K150" s="66"/>
      <c r="L150" s="66"/>
      <c r="M150" s="66"/>
      <c r="N150" s="66"/>
      <c r="O150" s="66"/>
      <c r="P150" s="66"/>
      <c r="Q150" s="66"/>
      <c r="R150" s="66"/>
      <c r="S150" s="66"/>
      <c r="T150" s="69"/>
      <c r="U150" s="69"/>
      <c r="V150" s="66"/>
      <c r="W150" s="67"/>
      <c r="X150" s="69"/>
      <c r="Y150" s="59"/>
      <c r="Z150" s="59"/>
      <c r="AA150" s="59"/>
      <c r="AB150" s="59"/>
      <c r="AC150" s="6"/>
      <c r="AD150" s="59"/>
      <c r="AE150" s="59"/>
      <c r="AF150" s="59"/>
      <c r="AG150" s="59"/>
      <c r="AH150" s="59"/>
      <c r="AI150" s="59"/>
      <c r="AJ150" s="59"/>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1:136" x14ac:dyDescent="0.25">
      <c r="A151" s="66"/>
      <c r="B151" s="66"/>
      <c r="C151" s="66"/>
      <c r="D151" s="66"/>
      <c r="E151" s="92"/>
      <c r="F151" s="66"/>
      <c r="G151" s="66"/>
      <c r="H151" s="66"/>
      <c r="I151" s="66"/>
      <c r="J151" s="66"/>
      <c r="K151" s="66"/>
      <c r="L151" s="66"/>
      <c r="M151" s="66"/>
      <c r="N151" s="66"/>
      <c r="O151" s="66"/>
      <c r="P151" s="66"/>
      <c r="Q151" s="66"/>
      <c r="R151" s="66"/>
      <c r="S151" s="66"/>
      <c r="T151" s="69"/>
      <c r="U151" s="69"/>
      <c r="V151" s="66"/>
      <c r="W151" s="67"/>
      <c r="X151" s="69"/>
      <c r="Y151" s="59"/>
      <c r="Z151" s="59"/>
      <c r="AA151" s="59"/>
      <c r="AB151" s="59"/>
      <c r="AC151" s="6"/>
      <c r="AD151" s="59"/>
      <c r="AE151" s="59"/>
      <c r="AF151" s="59"/>
      <c r="AG151" s="59"/>
      <c r="AH151" s="59"/>
      <c r="AI151" s="59"/>
      <c r="AJ151" s="59"/>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1:136" x14ac:dyDescent="0.25">
      <c r="A152" s="66"/>
      <c r="B152" s="66"/>
      <c r="C152" s="66"/>
      <c r="D152" s="66"/>
      <c r="E152" s="92"/>
      <c r="F152" s="66"/>
      <c r="G152" s="66"/>
      <c r="H152" s="66"/>
      <c r="I152" s="66"/>
      <c r="J152" s="66"/>
      <c r="K152" s="66"/>
      <c r="L152" s="66"/>
      <c r="M152" s="66"/>
      <c r="N152" s="66"/>
      <c r="O152" s="66"/>
      <c r="P152" s="66"/>
      <c r="Q152" s="66"/>
      <c r="R152" s="66"/>
      <c r="S152" s="66"/>
      <c r="T152" s="69"/>
      <c r="U152" s="69"/>
      <c r="V152" s="66"/>
      <c r="W152" s="67"/>
      <c r="X152" s="69"/>
      <c r="Y152" s="59"/>
      <c r="Z152" s="59"/>
      <c r="AA152" s="59"/>
      <c r="AB152" s="59"/>
      <c r="AC152" s="6"/>
      <c r="AD152" s="59"/>
      <c r="AE152" s="59"/>
      <c r="AF152" s="59"/>
      <c r="AG152" s="59"/>
      <c r="AH152" s="59"/>
      <c r="AI152" s="59"/>
      <c r="AJ152" s="59"/>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1:136" x14ac:dyDescent="0.25">
      <c r="A153" s="66"/>
      <c r="B153" s="66"/>
      <c r="C153" s="66"/>
      <c r="D153" s="66"/>
      <c r="E153" s="92"/>
      <c r="F153" s="66"/>
      <c r="G153" s="66"/>
      <c r="H153" s="66"/>
      <c r="I153" s="66"/>
      <c r="J153" s="66"/>
      <c r="K153" s="66"/>
      <c r="L153" s="66"/>
      <c r="M153" s="66"/>
      <c r="N153" s="66"/>
      <c r="O153" s="66"/>
      <c r="P153" s="66"/>
      <c r="Q153" s="66"/>
      <c r="R153" s="66"/>
      <c r="S153" s="66"/>
      <c r="T153" s="69"/>
      <c r="U153" s="69"/>
      <c r="V153" s="66"/>
      <c r="W153" s="67"/>
      <c r="X153" s="69"/>
      <c r="Y153" s="59"/>
      <c r="Z153" s="59"/>
      <c r="AA153" s="59"/>
      <c r="AB153" s="59"/>
      <c r="AC153" s="6"/>
      <c r="AD153" s="59"/>
      <c r="AE153" s="59"/>
      <c r="AF153" s="59"/>
      <c r="AG153" s="59"/>
      <c r="AH153" s="59"/>
      <c r="AI153" s="59"/>
      <c r="AJ153" s="59"/>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DX153" s="190"/>
      <c r="DY153" s="190"/>
      <c r="DZ153" s="190"/>
      <c r="EA153" s="190"/>
      <c r="EB153" s="190"/>
      <c r="EC153" s="190"/>
      <c r="ED153" s="190"/>
      <c r="EE153" s="190"/>
      <c r="EF153" s="190"/>
    </row>
    <row r="154" spans="1:136" x14ac:dyDescent="0.25">
      <c r="A154" s="66"/>
      <c r="B154" s="66"/>
      <c r="C154" s="66"/>
      <c r="D154" s="66"/>
      <c r="E154" s="92"/>
      <c r="F154" s="66"/>
      <c r="G154" s="66"/>
      <c r="H154" s="66"/>
      <c r="I154" s="66"/>
      <c r="J154" s="66"/>
      <c r="K154" s="66"/>
      <c r="L154" s="66"/>
      <c r="M154" s="66"/>
      <c r="N154" s="66"/>
      <c r="O154" s="66"/>
      <c r="P154" s="66"/>
      <c r="Q154" s="66"/>
      <c r="R154" s="66"/>
      <c r="S154" s="66"/>
      <c r="T154" s="69"/>
      <c r="U154" s="69"/>
      <c r="V154" s="66"/>
      <c r="W154" s="67"/>
      <c r="X154" s="69"/>
      <c r="Y154" s="59"/>
      <c r="Z154" s="59"/>
      <c r="AA154" s="59"/>
      <c r="AB154" s="59"/>
      <c r="AC154" s="6"/>
      <c r="AD154" s="59"/>
      <c r="AE154" s="59"/>
      <c r="AF154" s="59"/>
      <c r="AG154" s="59"/>
      <c r="AH154" s="59"/>
      <c r="AI154" s="59"/>
      <c r="AJ154" s="59"/>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DX154" s="190"/>
      <c r="DY154" s="190"/>
      <c r="DZ154" s="190"/>
      <c r="EA154" s="190"/>
      <c r="EB154" s="190"/>
      <c r="EC154" s="190"/>
      <c r="ED154" s="190"/>
      <c r="EE154" s="190"/>
      <c r="EF154" s="190"/>
    </row>
    <row r="155" spans="1:136" x14ac:dyDescent="0.25">
      <c r="A155" s="66"/>
      <c r="B155" s="66"/>
      <c r="C155" s="66"/>
      <c r="D155" s="66"/>
      <c r="E155" s="92"/>
      <c r="F155" s="66"/>
      <c r="G155" s="66"/>
      <c r="H155" s="66"/>
      <c r="I155" s="66"/>
      <c r="J155" s="66"/>
      <c r="K155" s="66"/>
      <c r="L155" s="66"/>
      <c r="M155" s="66"/>
      <c r="N155" s="66"/>
      <c r="O155" s="66"/>
      <c r="P155" s="66"/>
      <c r="Q155" s="66"/>
      <c r="R155" s="66"/>
      <c r="S155" s="66"/>
      <c r="T155" s="69"/>
      <c r="U155" s="69"/>
      <c r="V155" s="66"/>
      <c r="W155" s="67"/>
      <c r="X155" s="69"/>
      <c r="Y155" s="59"/>
      <c r="Z155" s="59"/>
      <c r="AA155" s="59"/>
      <c r="AB155" s="59"/>
      <c r="AC155" s="6"/>
      <c r="AD155" s="59"/>
      <c r="AE155" s="59"/>
      <c r="AF155" s="59"/>
      <c r="AG155" s="59"/>
      <c r="AH155" s="59"/>
      <c r="AI155" s="59"/>
      <c r="AJ155" s="59"/>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DX155" s="190"/>
      <c r="DY155" s="190"/>
      <c r="DZ155" s="190"/>
      <c r="EA155" s="190"/>
      <c r="EB155" s="190"/>
      <c r="EC155" s="190"/>
      <c r="ED155" s="190"/>
      <c r="EE155" s="190"/>
      <c r="EF155" s="190"/>
    </row>
    <row r="156" spans="1:136" x14ac:dyDescent="0.25">
      <c r="A156" s="66"/>
      <c r="B156" s="66"/>
      <c r="C156" s="66"/>
      <c r="D156" s="66"/>
      <c r="E156" s="92"/>
      <c r="F156" s="66"/>
      <c r="G156" s="66"/>
      <c r="H156" s="66"/>
      <c r="I156" s="66"/>
      <c r="J156" s="66"/>
      <c r="K156" s="66"/>
      <c r="L156" s="66"/>
      <c r="M156" s="66"/>
      <c r="N156" s="66"/>
      <c r="O156" s="66"/>
      <c r="P156" s="66"/>
      <c r="Q156" s="66"/>
      <c r="R156" s="66"/>
      <c r="S156" s="66"/>
      <c r="T156" s="69"/>
      <c r="U156" s="69"/>
      <c r="V156" s="66"/>
      <c r="W156" s="67"/>
      <c r="X156" s="69"/>
      <c r="Y156" s="59"/>
      <c r="Z156" s="59"/>
      <c r="AA156" s="59"/>
      <c r="AB156" s="59"/>
      <c r="AC156" s="6"/>
      <c r="AD156" s="59"/>
      <c r="AE156" s="59"/>
      <c r="AF156" s="59"/>
      <c r="AG156" s="59"/>
      <c r="AH156" s="59"/>
      <c r="AI156" s="59"/>
      <c r="AJ156" s="59"/>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DX156" s="190"/>
      <c r="DY156" s="190"/>
      <c r="DZ156" s="190"/>
      <c r="EA156" s="190"/>
      <c r="EB156" s="190"/>
      <c r="EC156" s="190"/>
      <c r="ED156" s="190"/>
      <c r="EE156" s="190"/>
      <c r="EF156" s="190"/>
    </row>
    <row r="157" spans="1:136" x14ac:dyDescent="0.25">
      <c r="A157" s="66"/>
      <c r="B157" s="66"/>
      <c r="C157" s="66"/>
      <c r="D157" s="66"/>
      <c r="E157" s="92"/>
      <c r="F157" s="66"/>
      <c r="G157" s="66"/>
      <c r="H157" s="66"/>
      <c r="I157" s="66"/>
      <c r="J157" s="66"/>
      <c r="K157" s="66"/>
      <c r="L157" s="66"/>
      <c r="M157" s="66"/>
      <c r="N157" s="66"/>
      <c r="O157" s="66"/>
      <c r="P157" s="66"/>
      <c r="Q157" s="66"/>
      <c r="R157" s="66"/>
      <c r="S157" s="66"/>
      <c r="T157" s="69"/>
      <c r="U157" s="69"/>
      <c r="V157" s="66"/>
      <c r="W157" s="67"/>
      <c r="X157" s="69"/>
      <c r="Y157" s="59"/>
      <c r="Z157" s="59"/>
      <c r="AA157" s="59"/>
      <c r="AB157" s="59"/>
      <c r="AC157" s="6"/>
      <c r="AD157" s="59"/>
      <c r="AE157" s="59"/>
      <c r="AF157" s="59"/>
      <c r="AG157" s="59"/>
      <c r="AH157" s="59"/>
      <c r="AI157" s="59"/>
      <c r="AJ157" s="59"/>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DX157" s="190"/>
      <c r="DY157" s="190"/>
      <c r="DZ157" s="190"/>
      <c r="EA157" s="190"/>
      <c r="EB157" s="190"/>
      <c r="EC157" s="190"/>
      <c r="ED157" s="190"/>
      <c r="EE157" s="190"/>
      <c r="EF157" s="190"/>
    </row>
    <row r="158" spans="1:136" x14ac:dyDescent="0.25">
      <c r="A158" s="66"/>
      <c r="B158" s="66"/>
      <c r="C158" s="66"/>
      <c r="D158" s="66"/>
      <c r="E158" s="92"/>
      <c r="F158" s="66"/>
      <c r="G158" s="66"/>
      <c r="H158" s="66"/>
      <c r="I158" s="66"/>
      <c r="J158" s="66"/>
      <c r="K158" s="66"/>
      <c r="L158" s="66"/>
      <c r="M158" s="66"/>
      <c r="N158" s="66"/>
      <c r="O158" s="66"/>
      <c r="P158" s="66"/>
      <c r="Q158" s="66"/>
      <c r="R158" s="66"/>
      <c r="S158" s="66"/>
      <c r="T158" s="69"/>
      <c r="U158" s="69"/>
      <c r="V158" s="66"/>
      <c r="W158" s="67"/>
      <c r="X158" s="69"/>
      <c r="Y158" s="59"/>
      <c r="Z158" s="59"/>
      <c r="AA158" s="59"/>
      <c r="AB158" s="59"/>
      <c r="AC158" s="6"/>
      <c r="AD158" s="59"/>
      <c r="AE158" s="59"/>
      <c r="AF158" s="59"/>
      <c r="AG158" s="59"/>
      <c r="AH158" s="59"/>
      <c r="AI158" s="59"/>
      <c r="AJ158" s="59"/>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DX158" s="190"/>
      <c r="DY158" s="190"/>
      <c r="DZ158" s="190"/>
      <c r="EA158" s="190"/>
      <c r="EB158" s="190"/>
      <c r="EC158" s="190"/>
      <c r="ED158" s="190"/>
      <c r="EE158" s="190"/>
      <c r="EF158" s="190"/>
    </row>
    <row r="159" spans="1:136" x14ac:dyDescent="0.25">
      <c r="A159" s="66"/>
      <c r="B159" s="66"/>
      <c r="C159" s="66"/>
      <c r="D159" s="66"/>
      <c r="E159" s="92"/>
      <c r="F159" s="66"/>
      <c r="G159" s="66"/>
      <c r="H159" s="66"/>
      <c r="I159" s="66"/>
      <c r="J159" s="66"/>
      <c r="K159" s="66"/>
      <c r="L159" s="66"/>
      <c r="M159" s="66"/>
      <c r="N159" s="66"/>
      <c r="O159" s="66"/>
      <c r="P159" s="66"/>
      <c r="Q159" s="66"/>
      <c r="R159" s="66"/>
      <c r="S159" s="66"/>
      <c r="T159" s="69"/>
      <c r="U159" s="69"/>
      <c r="V159" s="66"/>
      <c r="W159" s="67"/>
      <c r="X159" s="69"/>
      <c r="Y159" s="59"/>
      <c r="Z159" s="59"/>
      <c r="AA159" s="59"/>
      <c r="AB159" s="59"/>
      <c r="AC159" s="6"/>
      <c r="AD159" s="59"/>
      <c r="AE159" s="59"/>
      <c r="AF159" s="59"/>
      <c r="AG159" s="59"/>
      <c r="AH159" s="59"/>
      <c r="AI159" s="59"/>
      <c r="AJ159" s="59"/>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DX159" s="190"/>
      <c r="DY159" s="190"/>
      <c r="DZ159" s="190"/>
      <c r="EA159" s="190"/>
      <c r="EB159" s="190"/>
      <c r="EC159" s="190"/>
      <c r="ED159" s="190"/>
      <c r="EE159" s="190"/>
      <c r="EF159" s="190"/>
    </row>
    <row r="160" spans="1:136" x14ac:dyDescent="0.25">
      <c r="A160" s="66"/>
      <c r="B160" s="66"/>
      <c r="C160" s="66"/>
      <c r="D160" s="66"/>
      <c r="E160" s="92"/>
      <c r="F160" s="66"/>
      <c r="G160" s="66"/>
      <c r="H160" s="66"/>
      <c r="I160" s="66"/>
      <c r="J160" s="66"/>
      <c r="K160" s="66"/>
      <c r="L160" s="66"/>
      <c r="M160" s="66"/>
      <c r="N160" s="66"/>
      <c r="O160" s="66"/>
      <c r="P160" s="66"/>
      <c r="Q160" s="66"/>
      <c r="R160" s="66"/>
      <c r="S160" s="66"/>
      <c r="T160" s="69"/>
      <c r="U160" s="69"/>
      <c r="V160" s="66"/>
      <c r="W160" s="67"/>
      <c r="X160" s="69"/>
      <c r="Y160" s="59"/>
      <c r="Z160" s="59"/>
      <c r="AA160" s="59"/>
      <c r="AB160" s="59"/>
      <c r="AC160" s="6"/>
      <c r="AD160" s="59"/>
      <c r="AE160" s="59"/>
      <c r="AF160" s="59"/>
      <c r="AG160" s="59"/>
      <c r="AH160" s="59"/>
      <c r="AI160" s="59"/>
      <c r="AJ160" s="59"/>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DX160" s="190"/>
      <c r="DY160" s="190"/>
      <c r="DZ160" s="190"/>
      <c r="EA160" s="190"/>
      <c r="EB160" s="190"/>
      <c r="EC160" s="190"/>
      <c r="ED160" s="190"/>
      <c r="EE160" s="190"/>
      <c r="EF160" s="190"/>
    </row>
    <row r="161" spans="1:136" x14ac:dyDescent="0.25">
      <c r="A161" s="66"/>
      <c r="B161" s="66"/>
      <c r="C161" s="66"/>
      <c r="D161" s="66"/>
      <c r="E161" s="92"/>
      <c r="F161" s="66"/>
      <c r="G161" s="66"/>
      <c r="H161" s="66"/>
      <c r="I161" s="66"/>
      <c r="J161" s="66"/>
      <c r="K161" s="66"/>
      <c r="L161" s="66"/>
      <c r="M161" s="66"/>
      <c r="N161" s="66"/>
      <c r="O161" s="66"/>
      <c r="P161" s="66"/>
      <c r="Q161" s="66"/>
      <c r="R161" s="66"/>
      <c r="S161" s="66"/>
      <c r="T161" s="69"/>
      <c r="U161" s="69"/>
      <c r="V161" s="66"/>
      <c r="W161" s="67"/>
      <c r="X161" s="69"/>
      <c r="Y161" s="59"/>
      <c r="Z161" s="59"/>
      <c r="AA161" s="59"/>
      <c r="AB161" s="59"/>
      <c r="AC161" s="6"/>
      <c r="AD161" s="59"/>
      <c r="AE161" s="59"/>
      <c r="AF161" s="59"/>
      <c r="AG161" s="59"/>
      <c r="AH161" s="59"/>
      <c r="AI161" s="59"/>
      <c r="AJ161" s="59"/>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DX161" s="190"/>
      <c r="DY161" s="190"/>
      <c r="DZ161" s="190"/>
      <c r="EA161" s="190"/>
      <c r="EB161" s="190"/>
      <c r="EC161" s="190"/>
      <c r="ED161" s="190"/>
      <c r="EE161" s="190"/>
      <c r="EF161" s="190"/>
    </row>
    <row r="162" spans="1:136" x14ac:dyDescent="0.25">
      <c r="A162" s="66"/>
      <c r="B162" s="66"/>
      <c r="C162" s="66"/>
      <c r="D162" s="66"/>
      <c r="E162" s="92"/>
      <c r="F162" s="66"/>
      <c r="G162" s="66"/>
      <c r="H162" s="66"/>
      <c r="I162" s="66"/>
      <c r="J162" s="66"/>
      <c r="K162" s="66"/>
      <c r="L162" s="66"/>
      <c r="M162" s="66"/>
      <c r="N162" s="66"/>
      <c r="O162" s="66"/>
      <c r="P162" s="66"/>
      <c r="Q162" s="66"/>
      <c r="R162" s="66"/>
      <c r="S162" s="66"/>
      <c r="T162" s="69"/>
      <c r="U162" s="69"/>
      <c r="V162" s="66"/>
      <c r="W162" s="67"/>
      <c r="X162" s="69"/>
      <c r="Y162" s="59"/>
      <c r="Z162" s="59"/>
      <c r="AA162" s="59"/>
      <c r="AB162" s="59"/>
      <c r="AC162" s="6"/>
      <c r="AD162" s="59"/>
      <c r="AE162" s="59"/>
      <c r="AF162" s="59"/>
      <c r="AG162" s="59"/>
      <c r="AH162" s="59"/>
      <c r="AI162" s="59"/>
      <c r="AJ162" s="59"/>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DX162" s="190"/>
      <c r="DY162" s="190"/>
      <c r="DZ162" s="190"/>
      <c r="EA162" s="190"/>
      <c r="EB162" s="190"/>
      <c r="EC162" s="190"/>
      <c r="ED162" s="190"/>
      <c r="EE162" s="190"/>
      <c r="EF162" s="190"/>
    </row>
    <row r="163" spans="1:136" x14ac:dyDescent="0.25">
      <c r="A163" s="66"/>
      <c r="B163" s="66"/>
      <c r="C163" s="66"/>
      <c r="D163" s="66"/>
      <c r="E163" s="92"/>
      <c r="F163" s="66"/>
      <c r="G163" s="66"/>
      <c r="H163" s="66"/>
      <c r="I163" s="66"/>
      <c r="J163" s="66"/>
      <c r="K163" s="66"/>
      <c r="L163" s="66"/>
      <c r="M163" s="66"/>
      <c r="N163" s="66"/>
      <c r="O163" s="66"/>
      <c r="P163" s="66"/>
      <c r="Q163" s="66"/>
      <c r="R163" s="66"/>
      <c r="S163" s="66"/>
      <c r="T163" s="69"/>
      <c r="U163" s="69"/>
      <c r="V163" s="66"/>
      <c r="W163" s="67"/>
      <c r="X163" s="69"/>
      <c r="Y163" s="59"/>
      <c r="Z163" s="59"/>
      <c r="AA163" s="59"/>
      <c r="AB163" s="59"/>
      <c r="AC163" s="6"/>
      <c r="AD163" s="59"/>
      <c r="AE163" s="59"/>
      <c r="AF163" s="59"/>
      <c r="AG163" s="59"/>
      <c r="AH163" s="59"/>
      <c r="AI163" s="59"/>
      <c r="AJ163" s="59"/>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DX163" s="190"/>
      <c r="DY163" s="190"/>
      <c r="DZ163" s="190"/>
      <c r="EA163" s="190"/>
      <c r="EB163" s="190"/>
      <c r="EC163" s="190"/>
      <c r="ED163" s="190"/>
      <c r="EE163" s="190"/>
      <c r="EF163" s="190"/>
    </row>
    <row r="164" spans="1:136" x14ac:dyDescent="0.25">
      <c r="A164" s="66"/>
      <c r="B164" s="66"/>
      <c r="C164" s="66"/>
      <c r="D164" s="66"/>
      <c r="E164" s="92"/>
      <c r="F164" s="66"/>
      <c r="G164" s="66"/>
      <c r="H164" s="66"/>
      <c r="I164" s="66"/>
      <c r="J164" s="66"/>
      <c r="K164" s="66"/>
      <c r="L164" s="66"/>
      <c r="M164" s="66"/>
      <c r="N164" s="66"/>
      <c r="O164" s="66"/>
      <c r="P164" s="66"/>
      <c r="Q164" s="66"/>
      <c r="R164" s="66"/>
      <c r="S164" s="66"/>
      <c r="T164" s="69"/>
      <c r="U164" s="69"/>
      <c r="V164" s="66"/>
      <c r="W164" s="67"/>
      <c r="X164" s="69"/>
      <c r="Y164" s="59"/>
      <c r="Z164" s="59"/>
      <c r="AA164" s="59"/>
      <c r="AB164" s="59"/>
      <c r="AC164" s="6"/>
      <c r="AD164" s="59"/>
      <c r="AE164" s="59"/>
      <c r="AF164" s="59"/>
      <c r="AG164" s="59"/>
      <c r="AH164" s="59"/>
      <c r="AI164" s="59"/>
      <c r="AJ164" s="59"/>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DX164" s="190"/>
      <c r="DY164" s="190"/>
      <c r="DZ164" s="190"/>
      <c r="EA164" s="190"/>
      <c r="EB164" s="190"/>
      <c r="EC164" s="190"/>
      <c r="ED164" s="190"/>
      <c r="EE164" s="190"/>
      <c r="EF164" s="190"/>
    </row>
    <row r="165" spans="1:136" x14ac:dyDescent="0.25">
      <c r="A165" s="66"/>
      <c r="B165" s="66"/>
      <c r="C165" s="66"/>
      <c r="D165" s="66"/>
      <c r="E165" s="92"/>
      <c r="F165" s="66"/>
      <c r="G165" s="66"/>
      <c r="H165" s="66"/>
      <c r="I165" s="66"/>
      <c r="J165" s="66"/>
      <c r="K165" s="66"/>
      <c r="L165" s="66"/>
      <c r="M165" s="66"/>
      <c r="N165" s="66"/>
      <c r="O165" s="66"/>
      <c r="P165" s="66"/>
      <c r="Q165" s="66"/>
      <c r="R165" s="66"/>
      <c r="S165" s="66"/>
      <c r="T165" s="69"/>
      <c r="U165" s="69"/>
      <c r="V165" s="66"/>
      <c r="W165" s="67"/>
      <c r="X165" s="69"/>
      <c r="Y165" s="59"/>
      <c r="Z165" s="59"/>
      <c r="AA165" s="59"/>
      <c r="AB165" s="59"/>
      <c r="AC165" s="6"/>
      <c r="AD165" s="59"/>
      <c r="AE165" s="59"/>
      <c r="AF165" s="59"/>
      <c r="AG165" s="59"/>
      <c r="AH165" s="59"/>
      <c r="AI165" s="59"/>
      <c r="AJ165" s="59"/>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DX165" s="190"/>
      <c r="DY165" s="190"/>
      <c r="DZ165" s="190"/>
      <c r="EA165" s="190"/>
      <c r="EB165" s="190"/>
      <c r="EC165" s="190"/>
      <c r="ED165" s="190"/>
      <c r="EE165" s="190"/>
      <c r="EF165" s="190"/>
    </row>
    <row r="166" spans="1:136" x14ac:dyDescent="0.25">
      <c r="A166" s="66"/>
      <c r="B166" s="66"/>
      <c r="C166" s="66"/>
      <c r="D166" s="66"/>
      <c r="E166" s="92"/>
      <c r="F166" s="66"/>
      <c r="G166" s="66"/>
      <c r="H166" s="66"/>
      <c r="I166" s="66"/>
      <c r="J166" s="66"/>
      <c r="K166" s="66"/>
      <c r="L166" s="66"/>
      <c r="M166" s="66"/>
      <c r="N166" s="66"/>
      <c r="O166" s="66"/>
      <c r="P166" s="66"/>
      <c r="Q166" s="66"/>
      <c r="R166" s="66"/>
      <c r="S166" s="66"/>
      <c r="T166" s="69"/>
      <c r="U166" s="69"/>
      <c r="V166" s="66"/>
      <c r="W166" s="67"/>
      <c r="X166" s="69"/>
      <c r="Y166" s="59"/>
      <c r="Z166" s="59"/>
      <c r="AA166" s="59"/>
      <c r="AB166" s="59"/>
      <c r="AC166" s="6"/>
      <c r="AD166" s="59"/>
      <c r="AE166" s="59"/>
      <c r="AF166" s="59"/>
      <c r="AG166" s="59"/>
      <c r="AH166" s="59"/>
      <c r="AI166" s="59"/>
      <c r="AJ166" s="59"/>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DX166" s="190"/>
      <c r="DY166" s="190"/>
      <c r="DZ166" s="190"/>
      <c r="EA166" s="190"/>
      <c r="EB166" s="190"/>
      <c r="EC166" s="190"/>
      <c r="ED166" s="190"/>
      <c r="EE166" s="190"/>
      <c r="EF166" s="190"/>
    </row>
    <row r="167" spans="1:136" x14ac:dyDescent="0.25">
      <c r="A167" s="66"/>
      <c r="B167" s="66"/>
      <c r="C167" s="66"/>
      <c r="D167" s="66"/>
      <c r="E167" s="92"/>
      <c r="F167" s="66"/>
      <c r="G167" s="66"/>
      <c r="H167" s="66"/>
      <c r="I167" s="66"/>
      <c r="J167" s="66"/>
      <c r="K167" s="66"/>
      <c r="L167" s="66"/>
      <c r="M167" s="66"/>
      <c r="N167" s="66"/>
      <c r="O167" s="66"/>
      <c r="P167" s="66"/>
      <c r="Q167" s="66"/>
      <c r="R167" s="66"/>
      <c r="S167" s="66"/>
      <c r="T167" s="69"/>
      <c r="U167" s="69"/>
      <c r="V167" s="66"/>
      <c r="W167" s="67"/>
      <c r="X167" s="69"/>
      <c r="Y167" s="59"/>
      <c r="Z167" s="59"/>
      <c r="AA167" s="59"/>
      <c r="AB167" s="59"/>
      <c r="AC167" s="6"/>
      <c r="AD167" s="59"/>
      <c r="AE167" s="59"/>
      <c r="AF167" s="59"/>
      <c r="AG167" s="59"/>
      <c r="AH167" s="59"/>
      <c r="AI167" s="59"/>
      <c r="AJ167" s="59"/>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DX167" s="190"/>
      <c r="DY167" s="190"/>
      <c r="DZ167" s="190"/>
      <c r="EA167" s="190"/>
      <c r="EB167" s="190"/>
      <c r="EC167" s="190"/>
      <c r="ED167" s="190"/>
      <c r="EE167" s="190"/>
      <c r="EF167" s="190"/>
    </row>
    <row r="168" spans="1:136" x14ac:dyDescent="0.25">
      <c r="A168" s="66"/>
      <c r="B168" s="66"/>
      <c r="C168" s="66"/>
      <c r="D168" s="66"/>
      <c r="E168" s="92"/>
      <c r="F168" s="66"/>
      <c r="G168" s="66"/>
      <c r="H168" s="66"/>
      <c r="I168" s="66"/>
      <c r="J168" s="66"/>
      <c r="K168" s="66"/>
      <c r="L168" s="66"/>
      <c r="M168" s="66"/>
      <c r="N168" s="66"/>
      <c r="O168" s="66"/>
      <c r="P168" s="66"/>
      <c r="Q168" s="66"/>
      <c r="R168" s="66"/>
      <c r="S168" s="66"/>
      <c r="T168" s="69"/>
      <c r="U168" s="69"/>
      <c r="V168" s="66"/>
      <c r="W168" s="67"/>
      <c r="X168" s="69"/>
      <c r="Y168" s="59"/>
      <c r="Z168" s="59"/>
      <c r="AA168" s="59"/>
      <c r="AB168" s="59"/>
      <c r="AC168" s="6"/>
      <c r="AD168" s="59"/>
      <c r="AE168" s="59"/>
      <c r="AF168" s="59"/>
      <c r="AG168" s="59"/>
      <c r="AH168" s="59"/>
      <c r="AI168" s="59"/>
      <c r="AJ168" s="59"/>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DX168" s="190"/>
      <c r="DY168" s="190"/>
      <c r="DZ168" s="190"/>
      <c r="EA168" s="190"/>
      <c r="EB168" s="190"/>
      <c r="EC168" s="190"/>
      <c r="ED168" s="190"/>
      <c r="EE168" s="190"/>
      <c r="EF168" s="190"/>
    </row>
    <row r="169" spans="1:136" x14ac:dyDescent="0.25">
      <c r="A169" s="66"/>
      <c r="B169" s="66"/>
      <c r="C169" s="66"/>
      <c r="D169" s="66"/>
      <c r="E169" s="92"/>
      <c r="F169" s="66"/>
      <c r="G169" s="66"/>
      <c r="H169" s="66"/>
      <c r="I169" s="66"/>
      <c r="J169" s="66"/>
      <c r="K169" s="66"/>
      <c r="L169" s="66"/>
      <c r="M169" s="66"/>
      <c r="N169" s="66"/>
      <c r="O169" s="66"/>
      <c r="P169" s="66"/>
      <c r="Q169" s="66"/>
      <c r="R169" s="66"/>
      <c r="S169" s="66"/>
      <c r="T169" s="69"/>
      <c r="U169" s="69"/>
      <c r="V169" s="66"/>
      <c r="W169" s="67"/>
      <c r="X169" s="69"/>
      <c r="Y169" s="59"/>
      <c r="Z169" s="59"/>
      <c r="AA169" s="59"/>
      <c r="AB169" s="59"/>
      <c r="AC169" s="6"/>
      <c r="AD169" s="59"/>
      <c r="AE169" s="59"/>
      <c r="AF169" s="59"/>
      <c r="AG169" s="59"/>
      <c r="AH169" s="59"/>
      <c r="AI169" s="59"/>
      <c r="AJ169" s="59"/>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DX169" s="190"/>
      <c r="DY169" s="190"/>
      <c r="DZ169" s="190"/>
      <c r="EA169" s="190"/>
      <c r="EB169" s="190"/>
      <c r="EC169" s="190"/>
      <c r="ED169" s="190"/>
      <c r="EE169" s="190"/>
      <c r="EF169" s="190"/>
    </row>
    <row r="170" spans="1:136" x14ac:dyDescent="0.25">
      <c r="A170" s="66"/>
      <c r="B170" s="66"/>
      <c r="C170" s="66"/>
      <c r="D170" s="66"/>
      <c r="E170" s="92"/>
      <c r="F170" s="66"/>
      <c r="G170" s="66"/>
      <c r="H170" s="66"/>
      <c r="I170" s="66"/>
      <c r="J170" s="66"/>
      <c r="K170" s="66"/>
      <c r="L170" s="66"/>
      <c r="M170" s="66"/>
      <c r="N170" s="66"/>
      <c r="O170" s="66"/>
      <c r="P170" s="66"/>
      <c r="Q170" s="66"/>
      <c r="R170" s="66"/>
      <c r="S170" s="66"/>
      <c r="T170" s="69"/>
      <c r="U170" s="69"/>
      <c r="V170" s="66"/>
      <c r="W170" s="67"/>
      <c r="X170" s="69"/>
      <c r="Y170" s="59"/>
      <c r="Z170" s="59"/>
      <c r="AA170" s="59"/>
      <c r="AB170" s="59"/>
      <c r="AC170" s="6"/>
      <c r="AD170" s="59"/>
      <c r="AE170" s="59"/>
      <c r="AF170" s="59"/>
      <c r="AG170" s="59"/>
      <c r="AH170" s="59"/>
      <c r="AI170" s="59"/>
      <c r="AJ170" s="59"/>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DX170" s="190"/>
      <c r="DY170" s="190"/>
      <c r="DZ170" s="190"/>
      <c r="EA170" s="190"/>
      <c r="EB170" s="190"/>
      <c r="EC170" s="190"/>
      <c r="ED170" s="190"/>
      <c r="EE170" s="190"/>
      <c r="EF170" s="190"/>
    </row>
    <row r="171" spans="1:136" x14ac:dyDescent="0.25">
      <c r="A171" s="66"/>
      <c r="B171" s="66"/>
      <c r="C171" s="66"/>
      <c r="D171" s="66"/>
      <c r="E171" s="92"/>
      <c r="F171" s="66"/>
      <c r="G171" s="66"/>
      <c r="H171" s="66"/>
      <c r="I171" s="66"/>
      <c r="J171" s="66"/>
      <c r="K171" s="66"/>
      <c r="L171" s="66"/>
      <c r="M171" s="66"/>
      <c r="N171" s="66"/>
      <c r="O171" s="66"/>
      <c r="P171" s="66"/>
      <c r="Q171" s="66"/>
      <c r="R171" s="66"/>
      <c r="S171" s="66"/>
      <c r="T171" s="69"/>
      <c r="U171" s="69"/>
      <c r="V171" s="66"/>
      <c r="W171" s="67"/>
      <c r="X171" s="69"/>
      <c r="Y171" s="59"/>
      <c r="Z171" s="59"/>
      <c r="AA171" s="59"/>
      <c r="AB171" s="59"/>
      <c r="AC171" s="6"/>
      <c r="AD171" s="59"/>
      <c r="AE171" s="59"/>
      <c r="AF171" s="59"/>
      <c r="AG171" s="59"/>
      <c r="AH171" s="59"/>
      <c r="AI171" s="59"/>
      <c r="AJ171" s="59"/>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DX171" s="190"/>
      <c r="DY171" s="190"/>
      <c r="DZ171" s="190"/>
      <c r="EA171" s="190"/>
      <c r="EB171" s="190"/>
      <c r="EC171" s="190"/>
      <c r="ED171" s="190"/>
      <c r="EE171" s="190"/>
      <c r="EF171" s="190"/>
    </row>
    <row r="172" spans="1:136" x14ac:dyDescent="0.25">
      <c r="A172" s="66"/>
      <c r="B172" s="66"/>
      <c r="C172" s="66"/>
      <c r="D172" s="66"/>
      <c r="E172" s="92"/>
      <c r="F172" s="66"/>
      <c r="G172" s="66"/>
      <c r="H172" s="66"/>
      <c r="I172" s="66"/>
      <c r="J172" s="66"/>
      <c r="K172" s="66"/>
      <c r="L172" s="66"/>
      <c r="M172" s="66"/>
      <c r="N172" s="66"/>
      <c r="O172" s="66"/>
      <c r="P172" s="66"/>
      <c r="Q172" s="66"/>
      <c r="R172" s="66"/>
      <c r="S172" s="66"/>
      <c r="T172" s="69"/>
      <c r="U172" s="69"/>
      <c r="V172" s="66"/>
      <c r="W172" s="67"/>
      <c r="X172" s="69"/>
      <c r="Y172" s="59"/>
      <c r="Z172" s="59"/>
      <c r="AA172" s="59"/>
      <c r="AB172" s="59"/>
      <c r="AC172" s="6"/>
      <c r="AD172" s="59"/>
      <c r="AE172" s="59"/>
      <c r="AF172" s="59"/>
      <c r="AG172" s="59"/>
      <c r="AH172" s="59"/>
      <c r="AI172" s="59"/>
      <c r="AJ172" s="59"/>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DX172" s="190"/>
      <c r="DY172" s="190"/>
      <c r="DZ172" s="190"/>
      <c r="EA172" s="190"/>
      <c r="EB172" s="190"/>
      <c r="EC172" s="190"/>
      <c r="ED172" s="190"/>
      <c r="EE172" s="190"/>
      <c r="EF172" s="190"/>
    </row>
    <row r="173" spans="1:136" x14ac:dyDescent="0.25">
      <c r="A173" s="66"/>
      <c r="B173" s="66"/>
      <c r="C173" s="66"/>
      <c r="D173" s="66"/>
      <c r="E173" s="92"/>
      <c r="F173" s="66"/>
      <c r="G173" s="66"/>
      <c r="H173" s="66"/>
      <c r="I173" s="66"/>
      <c r="J173" s="66"/>
      <c r="K173" s="66"/>
      <c r="L173" s="66"/>
      <c r="M173" s="66"/>
      <c r="N173" s="66"/>
      <c r="O173" s="66"/>
      <c r="P173" s="66"/>
      <c r="Q173" s="66"/>
      <c r="R173" s="66"/>
      <c r="S173" s="66"/>
      <c r="T173" s="69"/>
      <c r="U173" s="69"/>
      <c r="V173" s="66"/>
      <c r="W173" s="67"/>
      <c r="X173" s="69"/>
      <c r="Y173" s="59"/>
      <c r="Z173" s="59"/>
      <c r="AA173" s="59"/>
      <c r="AB173" s="59"/>
      <c r="AC173" s="6"/>
      <c r="AD173" s="59"/>
      <c r="AE173" s="59"/>
      <c r="AF173" s="59"/>
      <c r="AG173" s="59"/>
      <c r="AH173" s="59"/>
      <c r="AI173" s="59"/>
      <c r="AJ173" s="59"/>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DX173" s="190"/>
      <c r="DY173" s="190"/>
      <c r="DZ173" s="190"/>
      <c r="EA173" s="190"/>
      <c r="EB173" s="190"/>
      <c r="EC173" s="190"/>
      <c r="ED173" s="190"/>
      <c r="EE173" s="190"/>
      <c r="EF173" s="190"/>
    </row>
    <row r="174" spans="1:136" x14ac:dyDescent="0.25">
      <c r="A174" s="66"/>
      <c r="B174" s="66"/>
      <c r="C174" s="66"/>
      <c r="D174" s="66"/>
      <c r="E174" s="92"/>
      <c r="F174" s="66"/>
      <c r="G174" s="66"/>
      <c r="H174" s="66"/>
      <c r="I174" s="66"/>
      <c r="J174" s="66"/>
      <c r="K174" s="66"/>
      <c r="L174" s="66"/>
      <c r="M174" s="66"/>
      <c r="N174" s="66"/>
      <c r="O174" s="66"/>
      <c r="P174" s="66"/>
      <c r="Q174" s="66"/>
      <c r="R174" s="66"/>
      <c r="S174" s="66"/>
      <c r="T174" s="69"/>
      <c r="U174" s="69"/>
      <c r="V174" s="66"/>
      <c r="W174" s="67"/>
      <c r="X174" s="69"/>
      <c r="Y174" s="59"/>
      <c r="Z174" s="59"/>
      <c r="AA174" s="59"/>
      <c r="AB174" s="59"/>
      <c r="AC174" s="6"/>
      <c r="AD174" s="59"/>
      <c r="AE174" s="59"/>
      <c r="AF174" s="59"/>
      <c r="AG174" s="59"/>
      <c r="AH174" s="59"/>
      <c r="AI174" s="59"/>
      <c r="AJ174" s="59"/>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DX174" s="190"/>
      <c r="DY174" s="190"/>
      <c r="DZ174" s="190"/>
      <c r="EA174" s="190"/>
      <c r="EB174" s="190"/>
      <c r="EC174" s="190"/>
      <c r="ED174" s="190"/>
      <c r="EE174" s="190"/>
      <c r="EF174" s="190"/>
    </row>
    <row r="175" spans="1:136" x14ac:dyDescent="0.25">
      <c r="A175" s="66"/>
      <c r="B175" s="66"/>
      <c r="C175" s="66"/>
      <c r="D175" s="66"/>
      <c r="E175" s="92"/>
      <c r="F175" s="66"/>
      <c r="G175" s="66"/>
      <c r="H175" s="66"/>
      <c r="I175" s="66"/>
      <c r="J175" s="66"/>
      <c r="K175" s="66"/>
      <c r="L175" s="66"/>
      <c r="M175" s="66"/>
      <c r="N175" s="66"/>
      <c r="O175" s="66"/>
      <c r="P175" s="66"/>
      <c r="Q175" s="66"/>
      <c r="R175" s="66"/>
      <c r="S175" s="66"/>
      <c r="T175" s="69"/>
      <c r="U175" s="69"/>
      <c r="V175" s="66"/>
      <c r="W175" s="67"/>
      <c r="X175" s="69"/>
      <c r="Y175" s="59"/>
      <c r="Z175" s="59"/>
      <c r="AA175" s="59"/>
      <c r="AB175" s="59"/>
      <c r="AC175" s="6"/>
      <c r="AD175" s="59"/>
      <c r="AE175" s="59"/>
      <c r="AF175" s="59"/>
      <c r="AG175" s="59"/>
      <c r="AH175" s="59"/>
      <c r="AI175" s="59"/>
      <c r="AJ175" s="59"/>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DX175" s="190"/>
      <c r="DY175" s="190"/>
      <c r="DZ175" s="190"/>
      <c r="EA175" s="190"/>
      <c r="EB175" s="190"/>
      <c r="EC175" s="190"/>
      <c r="ED175" s="190"/>
      <c r="EE175" s="190"/>
      <c r="EF175" s="190"/>
    </row>
    <row r="176" spans="1:136" x14ac:dyDescent="0.25">
      <c r="A176" s="66"/>
      <c r="B176" s="66"/>
      <c r="C176" s="66"/>
      <c r="D176" s="66"/>
      <c r="E176" s="92"/>
      <c r="F176" s="66"/>
      <c r="G176" s="66"/>
      <c r="H176" s="66"/>
      <c r="I176" s="66"/>
      <c r="J176" s="66"/>
      <c r="K176" s="66"/>
      <c r="L176" s="66"/>
      <c r="M176" s="66"/>
      <c r="N176" s="66"/>
      <c r="O176" s="66"/>
      <c r="P176" s="66"/>
      <c r="Q176" s="66"/>
      <c r="R176" s="66"/>
      <c r="S176" s="66"/>
      <c r="T176" s="69"/>
      <c r="U176" s="69"/>
      <c r="V176" s="66"/>
      <c r="W176" s="67"/>
      <c r="X176" s="69"/>
      <c r="Y176" s="59"/>
      <c r="Z176" s="59"/>
      <c r="AA176" s="59"/>
      <c r="AB176" s="59"/>
      <c r="AC176" s="6"/>
      <c r="AD176" s="59"/>
      <c r="AE176" s="59"/>
      <c r="AF176" s="59"/>
      <c r="AG176" s="59"/>
      <c r="AH176" s="59"/>
      <c r="AI176" s="59"/>
      <c r="AJ176" s="59"/>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DX176" s="190"/>
      <c r="DY176" s="190"/>
      <c r="DZ176" s="190"/>
      <c r="EA176" s="190"/>
      <c r="EB176" s="190"/>
      <c r="EC176" s="190"/>
      <c r="ED176" s="190"/>
      <c r="EE176" s="190"/>
      <c r="EF176" s="190"/>
    </row>
    <row r="177" spans="1:136" x14ac:dyDescent="0.25">
      <c r="A177" s="66"/>
      <c r="B177" s="66"/>
      <c r="C177" s="66"/>
      <c r="D177" s="66"/>
      <c r="E177" s="92"/>
      <c r="F177" s="66"/>
      <c r="G177" s="66"/>
      <c r="H177" s="66"/>
      <c r="I177" s="66"/>
      <c r="J177" s="66"/>
      <c r="K177" s="66"/>
      <c r="L177" s="66"/>
      <c r="M177" s="66"/>
      <c r="N177" s="66"/>
      <c r="O177" s="66"/>
      <c r="P177" s="66"/>
      <c r="Q177" s="66"/>
      <c r="R177" s="66"/>
      <c r="S177" s="66"/>
      <c r="T177" s="69"/>
      <c r="U177" s="69"/>
      <c r="V177" s="66"/>
      <c r="W177" s="67"/>
      <c r="X177" s="69"/>
      <c r="Y177" s="59"/>
      <c r="Z177" s="59"/>
      <c r="AA177" s="59"/>
      <c r="AB177" s="59"/>
      <c r="AC177" s="6"/>
      <c r="AD177" s="59"/>
      <c r="AE177" s="59"/>
      <c r="AF177" s="59"/>
      <c r="AG177" s="59"/>
      <c r="AH177" s="59"/>
      <c r="AI177" s="59"/>
      <c r="AJ177" s="59"/>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DX177" s="190"/>
      <c r="DY177" s="190"/>
      <c r="DZ177" s="190"/>
      <c r="EA177" s="190"/>
      <c r="EB177" s="190"/>
      <c r="EC177" s="190"/>
      <c r="ED177" s="190"/>
      <c r="EE177" s="190"/>
      <c r="EF177" s="190"/>
    </row>
    <row r="178" spans="1:136" x14ac:dyDescent="0.25">
      <c r="A178" s="66"/>
      <c r="B178" s="66"/>
      <c r="C178" s="66"/>
      <c r="D178" s="66"/>
      <c r="E178" s="92"/>
      <c r="F178" s="66"/>
      <c r="G178" s="66"/>
      <c r="H178" s="66"/>
      <c r="I178" s="66"/>
      <c r="J178" s="66"/>
      <c r="K178" s="66"/>
      <c r="L178" s="66"/>
      <c r="M178" s="66"/>
      <c r="N178" s="66"/>
      <c r="O178" s="66"/>
      <c r="P178" s="66"/>
      <c r="Q178" s="66"/>
      <c r="R178" s="66"/>
      <c r="S178" s="66"/>
      <c r="T178" s="69"/>
      <c r="U178" s="69"/>
      <c r="V178" s="66"/>
      <c r="W178" s="67"/>
      <c r="X178" s="69"/>
      <c r="Y178" s="59"/>
      <c r="Z178" s="59"/>
      <c r="AA178" s="59"/>
      <c r="AB178" s="59"/>
      <c r="AC178" s="6"/>
      <c r="AD178" s="59"/>
      <c r="AE178" s="59"/>
      <c r="AF178" s="59"/>
      <c r="AG178" s="59"/>
      <c r="AH178" s="59"/>
      <c r="AI178" s="59"/>
      <c r="AJ178" s="59"/>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DX178" s="190"/>
      <c r="DY178" s="190"/>
      <c r="DZ178" s="190"/>
      <c r="EA178" s="190"/>
      <c r="EB178" s="190"/>
      <c r="EC178" s="190"/>
      <c r="ED178" s="190"/>
      <c r="EE178" s="190"/>
      <c r="EF178" s="190"/>
    </row>
    <row r="179" spans="1:136" x14ac:dyDescent="0.25">
      <c r="A179" s="66"/>
      <c r="B179" s="66"/>
      <c r="C179" s="66"/>
      <c r="D179" s="66"/>
      <c r="E179" s="92"/>
      <c r="F179" s="66"/>
      <c r="G179" s="66"/>
      <c r="H179" s="66"/>
      <c r="I179" s="66"/>
      <c r="J179" s="66"/>
      <c r="K179" s="66"/>
      <c r="L179" s="66"/>
      <c r="M179" s="66"/>
      <c r="N179" s="66"/>
      <c r="O179" s="66"/>
      <c r="P179" s="66"/>
      <c r="Q179" s="66"/>
      <c r="R179" s="66"/>
      <c r="S179" s="66"/>
      <c r="T179" s="69"/>
      <c r="U179" s="69"/>
      <c r="V179" s="66"/>
      <c r="W179" s="67"/>
      <c r="X179" s="69"/>
      <c r="Y179" s="59"/>
      <c r="Z179" s="59"/>
      <c r="AA179" s="59"/>
      <c r="AB179" s="59"/>
      <c r="AC179" s="6"/>
      <c r="AD179" s="59"/>
      <c r="AE179" s="59"/>
      <c r="AF179" s="59"/>
      <c r="AG179" s="59"/>
      <c r="AH179" s="59"/>
      <c r="AI179" s="59"/>
      <c r="AJ179" s="59"/>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DX179" s="190"/>
      <c r="DY179" s="190"/>
      <c r="DZ179" s="190"/>
      <c r="EA179" s="190"/>
      <c r="EB179" s="190"/>
      <c r="EC179" s="190"/>
      <c r="ED179" s="190"/>
      <c r="EE179" s="190"/>
      <c r="EF179" s="190"/>
    </row>
    <row r="180" spans="1:136" x14ac:dyDescent="0.25">
      <c r="A180" s="66"/>
      <c r="B180" s="66"/>
      <c r="C180" s="66"/>
      <c r="D180" s="66"/>
      <c r="E180" s="92"/>
      <c r="F180" s="66"/>
      <c r="G180" s="66"/>
      <c r="H180" s="66"/>
      <c r="I180" s="66"/>
      <c r="J180" s="66"/>
      <c r="K180" s="66"/>
      <c r="L180" s="66"/>
      <c r="M180" s="66"/>
      <c r="N180" s="66"/>
      <c r="O180" s="66"/>
      <c r="P180" s="66"/>
      <c r="Q180" s="66"/>
      <c r="R180" s="66"/>
      <c r="S180" s="66"/>
      <c r="T180" s="69"/>
      <c r="U180" s="69"/>
      <c r="V180" s="66"/>
      <c r="W180" s="67"/>
      <c r="X180" s="69"/>
      <c r="Y180" s="59"/>
      <c r="Z180" s="59"/>
      <c r="AA180" s="59"/>
      <c r="AB180" s="59"/>
      <c r="AC180" s="6"/>
      <c r="AD180" s="59"/>
      <c r="AE180" s="59"/>
      <c r="AF180" s="59"/>
      <c r="AG180" s="59"/>
      <c r="AH180" s="59"/>
      <c r="AI180" s="59"/>
      <c r="AJ180" s="59"/>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DX180" s="190"/>
      <c r="DY180" s="190"/>
      <c r="DZ180" s="190"/>
      <c r="EA180" s="190"/>
      <c r="EB180" s="190"/>
      <c r="EC180" s="190"/>
      <c r="ED180" s="190"/>
      <c r="EE180" s="190"/>
      <c r="EF180" s="190"/>
    </row>
    <row r="181" spans="1:136" x14ac:dyDescent="0.25">
      <c r="A181" s="66"/>
      <c r="B181" s="66"/>
      <c r="C181" s="66"/>
      <c r="D181" s="66"/>
      <c r="E181" s="92"/>
      <c r="F181" s="66"/>
      <c r="G181" s="66"/>
      <c r="H181" s="66"/>
      <c r="I181" s="66"/>
      <c r="J181" s="66"/>
      <c r="K181" s="66"/>
      <c r="L181" s="66"/>
      <c r="M181" s="66"/>
      <c r="N181" s="66"/>
      <c r="O181" s="66"/>
      <c r="P181" s="66"/>
      <c r="Q181" s="66"/>
      <c r="R181" s="66"/>
      <c r="S181" s="66"/>
      <c r="T181" s="69"/>
      <c r="U181" s="69"/>
      <c r="V181" s="66"/>
      <c r="W181" s="67"/>
      <c r="X181" s="69"/>
      <c r="Y181" s="59"/>
      <c r="Z181" s="59"/>
      <c r="AA181" s="59"/>
      <c r="AB181" s="59"/>
      <c r="AC181" s="6"/>
      <c r="AD181" s="59"/>
      <c r="AE181" s="59"/>
      <c r="AF181" s="59"/>
      <c r="AG181" s="59"/>
      <c r="AH181" s="59"/>
      <c r="AI181" s="59"/>
      <c r="AJ181" s="59"/>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DX181" s="190"/>
      <c r="DY181" s="190"/>
      <c r="DZ181" s="190"/>
      <c r="EA181" s="190"/>
      <c r="EB181" s="190"/>
      <c r="EC181" s="190"/>
      <c r="ED181" s="190"/>
      <c r="EE181" s="190"/>
      <c r="EF181" s="190"/>
    </row>
    <row r="182" spans="1:136" x14ac:dyDescent="0.25">
      <c r="A182" s="66"/>
      <c r="B182" s="66"/>
      <c r="C182" s="66"/>
      <c r="D182" s="66"/>
      <c r="E182" s="92"/>
      <c r="F182" s="66"/>
      <c r="G182" s="66"/>
      <c r="H182" s="66"/>
      <c r="I182" s="66"/>
      <c r="J182" s="66"/>
      <c r="K182" s="66"/>
      <c r="L182" s="66"/>
      <c r="M182" s="66"/>
      <c r="N182" s="66"/>
      <c r="O182" s="66"/>
      <c r="P182" s="66"/>
      <c r="Q182" s="66"/>
      <c r="R182" s="66"/>
      <c r="S182" s="66"/>
      <c r="T182" s="69"/>
      <c r="U182" s="69"/>
      <c r="V182" s="66"/>
      <c r="W182" s="67"/>
      <c r="X182" s="69"/>
      <c r="Y182" s="59"/>
      <c r="Z182" s="59"/>
      <c r="AA182" s="59"/>
      <c r="AB182" s="59"/>
      <c r="AC182" s="6"/>
      <c r="AD182" s="59"/>
      <c r="AE182" s="59"/>
      <c r="AF182" s="59"/>
      <c r="AG182" s="59"/>
      <c r="AH182" s="59"/>
      <c r="AI182" s="59"/>
      <c r="AJ182" s="59"/>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DX182" s="190"/>
      <c r="DY182" s="190"/>
      <c r="DZ182" s="190"/>
      <c r="EA182" s="190"/>
      <c r="EB182" s="190"/>
      <c r="EC182" s="190"/>
      <c r="ED182" s="190"/>
      <c r="EE182" s="190"/>
      <c r="EF182" s="190"/>
    </row>
    <row r="183" spans="1:136" x14ac:dyDescent="0.25">
      <c r="A183" s="66"/>
      <c r="B183" s="66"/>
      <c r="C183" s="66"/>
      <c r="D183" s="66"/>
      <c r="E183" s="92"/>
      <c r="F183" s="66"/>
      <c r="G183" s="66"/>
      <c r="H183" s="66"/>
      <c r="I183" s="66"/>
      <c r="J183" s="66"/>
      <c r="K183" s="66"/>
      <c r="L183" s="66"/>
      <c r="M183" s="66"/>
      <c r="N183" s="66"/>
      <c r="O183" s="66"/>
      <c r="P183" s="66"/>
      <c r="Q183" s="66"/>
      <c r="R183" s="66"/>
      <c r="S183" s="66"/>
      <c r="T183" s="69"/>
      <c r="U183" s="69"/>
      <c r="V183" s="66"/>
      <c r="W183" s="67"/>
      <c r="X183" s="69"/>
      <c r="Y183" s="59"/>
      <c r="Z183" s="59"/>
      <c r="AA183" s="59"/>
      <c r="AB183" s="59"/>
      <c r="AC183" s="6"/>
      <c r="AD183" s="59"/>
      <c r="AE183" s="59"/>
      <c r="AF183" s="59"/>
      <c r="AG183" s="59"/>
      <c r="AH183" s="59"/>
      <c r="AI183" s="59"/>
      <c r="AJ183" s="59"/>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DX183" s="190"/>
      <c r="DY183" s="190"/>
      <c r="DZ183" s="190"/>
      <c r="EA183" s="190"/>
      <c r="EB183" s="190"/>
      <c r="EC183" s="190"/>
      <c r="ED183" s="190"/>
      <c r="EE183" s="190"/>
      <c r="EF183" s="190"/>
    </row>
    <row r="184" spans="1:136" x14ac:dyDescent="0.25">
      <c r="A184" s="66"/>
      <c r="B184" s="66"/>
      <c r="C184" s="66"/>
      <c r="D184" s="66"/>
      <c r="E184" s="92"/>
      <c r="F184" s="66"/>
      <c r="G184" s="66"/>
      <c r="H184" s="66"/>
      <c r="I184" s="66"/>
      <c r="J184" s="66"/>
      <c r="K184" s="66"/>
      <c r="L184" s="66"/>
      <c r="M184" s="66"/>
      <c r="N184" s="66"/>
      <c r="O184" s="66"/>
      <c r="P184" s="66"/>
      <c r="Q184" s="66"/>
      <c r="R184" s="66"/>
      <c r="S184" s="66"/>
      <c r="T184" s="69"/>
      <c r="U184" s="69"/>
      <c r="V184" s="66"/>
      <c r="W184" s="67"/>
      <c r="X184" s="69"/>
      <c r="Y184" s="59"/>
      <c r="Z184" s="59"/>
      <c r="AA184" s="59"/>
      <c r="AB184" s="59"/>
      <c r="AC184" s="6"/>
      <c r="AD184" s="59"/>
      <c r="AE184" s="59"/>
      <c r="AF184" s="59"/>
      <c r="AG184" s="59"/>
      <c r="AH184" s="59"/>
      <c r="AI184" s="59"/>
      <c r="AJ184" s="59"/>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DX184" s="190"/>
      <c r="DY184" s="190"/>
      <c r="DZ184" s="190"/>
      <c r="EA184" s="190"/>
      <c r="EB184" s="190"/>
      <c r="EC184" s="190"/>
      <c r="ED184" s="190"/>
      <c r="EE184" s="190"/>
      <c r="EF184" s="190"/>
    </row>
    <row r="185" spans="1:136" x14ac:dyDescent="0.25">
      <c r="A185" s="66"/>
      <c r="B185" s="66"/>
      <c r="C185" s="66"/>
      <c r="D185" s="66"/>
      <c r="E185" s="92"/>
      <c r="F185" s="66"/>
      <c r="G185" s="66"/>
      <c r="H185" s="66"/>
      <c r="I185" s="66"/>
      <c r="J185" s="66"/>
      <c r="K185" s="66"/>
      <c r="L185" s="66"/>
      <c r="M185" s="66"/>
      <c r="N185" s="66"/>
      <c r="O185" s="66"/>
      <c r="P185" s="66"/>
      <c r="Q185" s="66"/>
      <c r="R185" s="66"/>
      <c r="S185" s="66"/>
      <c r="T185" s="69"/>
      <c r="U185" s="69"/>
      <c r="V185" s="66"/>
      <c r="W185" s="67"/>
      <c r="X185" s="69"/>
      <c r="Y185" s="59"/>
      <c r="Z185" s="59"/>
      <c r="AA185" s="59"/>
      <c r="AB185" s="59"/>
      <c r="AC185" s="6"/>
      <c r="AD185" s="59"/>
      <c r="AE185" s="59"/>
      <c r="AF185" s="59"/>
      <c r="AG185" s="59"/>
      <c r="AH185" s="59"/>
      <c r="AI185" s="59"/>
      <c r="AJ185" s="59"/>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DX185" s="190"/>
      <c r="DY185" s="190"/>
      <c r="DZ185" s="190"/>
      <c r="EA185" s="190"/>
      <c r="EB185" s="190"/>
      <c r="EC185" s="190"/>
      <c r="ED185" s="190"/>
      <c r="EE185" s="190"/>
      <c r="EF185" s="190"/>
    </row>
    <row r="186" spans="1:136" x14ac:dyDescent="0.25">
      <c r="A186" s="66"/>
      <c r="B186" s="66"/>
      <c r="C186" s="66"/>
      <c r="D186" s="66"/>
      <c r="E186" s="92"/>
      <c r="F186" s="66"/>
      <c r="G186" s="66"/>
      <c r="H186" s="66"/>
      <c r="I186" s="66"/>
      <c r="J186" s="66"/>
      <c r="K186" s="66"/>
      <c r="L186" s="66"/>
      <c r="M186" s="66"/>
      <c r="N186" s="66"/>
      <c r="O186" s="66"/>
      <c r="P186" s="66"/>
      <c r="Q186" s="66"/>
      <c r="R186" s="66"/>
      <c r="S186" s="66"/>
      <c r="T186" s="69"/>
      <c r="U186" s="69"/>
      <c r="V186" s="66"/>
      <c r="W186" s="67"/>
      <c r="X186" s="69"/>
      <c r="Y186" s="59"/>
      <c r="Z186" s="59"/>
      <c r="AA186" s="59"/>
      <c r="AB186" s="59"/>
      <c r="AC186" s="6"/>
      <c r="AD186" s="59"/>
      <c r="AE186" s="59"/>
      <c r="AF186" s="59"/>
      <c r="AG186" s="59"/>
      <c r="AH186" s="59"/>
      <c r="AI186" s="59"/>
      <c r="AJ186" s="59"/>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DX186" s="190"/>
      <c r="DY186" s="190"/>
      <c r="DZ186" s="190"/>
      <c r="EA186" s="190"/>
      <c r="EB186" s="190"/>
      <c r="EC186" s="190"/>
      <c r="ED186" s="190"/>
      <c r="EE186" s="190"/>
      <c r="EF186" s="190"/>
    </row>
    <row r="187" spans="1:136" x14ac:dyDescent="0.25">
      <c r="A187" s="66"/>
      <c r="B187" s="66"/>
      <c r="C187" s="66"/>
      <c r="D187" s="66"/>
      <c r="E187" s="92"/>
      <c r="F187" s="66"/>
      <c r="G187" s="66"/>
      <c r="H187" s="66"/>
      <c r="I187" s="66"/>
      <c r="J187" s="66"/>
      <c r="K187" s="66"/>
      <c r="L187" s="66"/>
      <c r="M187" s="66"/>
      <c r="N187" s="66"/>
      <c r="O187" s="66"/>
      <c r="P187" s="66"/>
      <c r="Q187" s="66"/>
      <c r="R187" s="66"/>
      <c r="S187" s="66"/>
      <c r="T187" s="69"/>
      <c r="U187" s="69"/>
      <c r="V187" s="66"/>
      <c r="W187" s="67"/>
      <c r="X187" s="69"/>
      <c r="Y187" s="59"/>
      <c r="Z187" s="59"/>
      <c r="AA187" s="59"/>
      <c r="AB187" s="59"/>
      <c r="AC187" s="6"/>
      <c r="AD187" s="59"/>
      <c r="AE187" s="59"/>
      <c r="AF187" s="59"/>
      <c r="AG187" s="59"/>
      <c r="AH187" s="59"/>
      <c r="AI187" s="59"/>
      <c r="AJ187" s="59"/>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DX187" s="190"/>
      <c r="DY187" s="190"/>
      <c r="DZ187" s="190"/>
      <c r="EA187" s="190"/>
      <c r="EB187" s="190"/>
      <c r="EC187" s="190"/>
      <c r="ED187" s="190"/>
      <c r="EE187" s="190"/>
      <c r="EF187" s="190"/>
    </row>
    <row r="188" spans="1:136" x14ac:dyDescent="0.25">
      <c r="A188" s="66"/>
      <c r="B188" s="66"/>
      <c r="C188" s="66"/>
      <c r="D188" s="66"/>
      <c r="E188" s="92"/>
      <c r="F188" s="66"/>
      <c r="G188" s="66"/>
      <c r="H188" s="66"/>
      <c r="I188" s="66"/>
      <c r="J188" s="66"/>
      <c r="K188" s="66"/>
      <c r="L188" s="66"/>
      <c r="M188" s="66"/>
      <c r="N188" s="66"/>
      <c r="O188" s="66"/>
      <c r="P188" s="66"/>
      <c r="Q188" s="66"/>
      <c r="R188" s="66"/>
      <c r="S188" s="66"/>
      <c r="T188" s="69"/>
      <c r="U188" s="69"/>
      <c r="V188" s="66"/>
      <c r="W188" s="67"/>
      <c r="X188" s="69"/>
      <c r="Y188" s="59"/>
      <c r="Z188" s="59"/>
      <c r="AA188" s="59"/>
      <c r="AB188" s="59"/>
      <c r="AC188" s="6"/>
      <c r="AD188" s="59"/>
      <c r="AE188" s="59"/>
      <c r="AF188" s="59"/>
      <c r="AG188" s="59"/>
      <c r="AH188" s="59"/>
      <c r="AI188" s="59"/>
      <c r="AJ188" s="59"/>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DX188" s="190"/>
      <c r="DY188" s="190"/>
      <c r="DZ188" s="190"/>
      <c r="EA188" s="190"/>
      <c r="EB188" s="190"/>
      <c r="EC188" s="190"/>
      <c r="ED188" s="190"/>
      <c r="EE188" s="190"/>
      <c r="EF188" s="190"/>
    </row>
    <row r="189" spans="1:136" x14ac:dyDescent="0.25">
      <c r="A189" s="66"/>
      <c r="B189" s="66"/>
      <c r="C189" s="66"/>
      <c r="D189" s="66"/>
      <c r="E189" s="92"/>
      <c r="F189" s="66"/>
      <c r="G189" s="66"/>
      <c r="H189" s="66"/>
      <c r="I189" s="66"/>
      <c r="J189" s="66"/>
      <c r="K189" s="66"/>
      <c r="L189" s="66"/>
      <c r="M189" s="66"/>
      <c r="N189" s="66"/>
      <c r="O189" s="66"/>
      <c r="P189" s="66"/>
      <c r="Q189" s="66"/>
      <c r="R189" s="66"/>
      <c r="S189" s="66"/>
      <c r="T189" s="69"/>
      <c r="U189" s="69"/>
      <c r="V189" s="66"/>
      <c r="W189" s="67"/>
      <c r="X189" s="69"/>
      <c r="Y189" s="59"/>
      <c r="Z189" s="59"/>
      <c r="AA189" s="59"/>
      <c r="AB189" s="59"/>
      <c r="AC189" s="6"/>
      <c r="AD189" s="59"/>
      <c r="AE189" s="59"/>
      <c r="AF189" s="59"/>
      <c r="AG189" s="59"/>
      <c r="AH189" s="59"/>
      <c r="AI189" s="59"/>
      <c r="AJ189" s="59"/>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DX189" s="190"/>
      <c r="DY189" s="190"/>
      <c r="DZ189" s="190"/>
      <c r="EA189" s="190"/>
      <c r="EB189" s="190"/>
      <c r="EC189" s="190"/>
      <c r="ED189" s="190"/>
      <c r="EE189" s="190"/>
      <c r="EF189" s="190"/>
    </row>
    <row r="190" spans="1:136" x14ac:dyDescent="0.25">
      <c r="A190" s="66"/>
      <c r="B190" s="66"/>
      <c r="C190" s="66"/>
      <c r="D190" s="66"/>
      <c r="E190" s="92"/>
      <c r="F190" s="66"/>
      <c r="G190" s="66"/>
      <c r="H190" s="66"/>
      <c r="I190" s="66"/>
      <c r="J190" s="66"/>
      <c r="K190" s="66"/>
      <c r="L190" s="66"/>
      <c r="M190" s="66"/>
      <c r="N190" s="66"/>
      <c r="O190" s="66"/>
      <c r="P190" s="66"/>
      <c r="Q190" s="66"/>
      <c r="R190" s="66"/>
      <c r="S190" s="66"/>
      <c r="T190" s="69"/>
      <c r="U190" s="69"/>
      <c r="V190" s="66"/>
      <c r="W190" s="67"/>
      <c r="X190" s="69"/>
      <c r="Y190" s="59"/>
      <c r="Z190" s="59"/>
      <c r="AA190" s="59"/>
      <c r="AB190" s="59"/>
      <c r="AC190" s="6"/>
      <c r="AD190" s="59"/>
      <c r="AE190" s="59"/>
      <c r="AF190" s="59"/>
      <c r="AG190" s="59"/>
      <c r="AH190" s="59"/>
      <c r="AI190" s="59"/>
      <c r="AJ190" s="59"/>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DX190" s="190"/>
      <c r="DY190" s="190"/>
      <c r="DZ190" s="190"/>
      <c r="EA190" s="190"/>
      <c r="EB190" s="190"/>
      <c r="EC190" s="190"/>
      <c r="ED190" s="190"/>
      <c r="EE190" s="190"/>
      <c r="EF190" s="190"/>
    </row>
    <row r="191" spans="1:136" x14ac:dyDescent="0.25">
      <c r="A191" s="66"/>
      <c r="B191" s="66"/>
      <c r="C191" s="66"/>
      <c r="D191" s="66"/>
      <c r="E191" s="92"/>
      <c r="F191" s="66"/>
      <c r="G191" s="66"/>
      <c r="H191" s="66"/>
      <c r="I191" s="66"/>
      <c r="J191" s="66"/>
      <c r="K191" s="66"/>
      <c r="L191" s="66"/>
      <c r="M191" s="66"/>
      <c r="N191" s="66"/>
      <c r="O191" s="66"/>
      <c r="P191" s="66"/>
      <c r="Q191" s="66"/>
      <c r="R191" s="66"/>
      <c r="S191" s="66"/>
      <c r="T191" s="69"/>
      <c r="U191" s="69"/>
      <c r="V191" s="66"/>
      <c r="W191" s="67"/>
      <c r="X191" s="69"/>
      <c r="Y191" s="59"/>
      <c r="Z191" s="59"/>
      <c r="AA191" s="59"/>
      <c r="AB191" s="59"/>
      <c r="AC191" s="6"/>
      <c r="AD191" s="59"/>
      <c r="AE191" s="59"/>
      <c r="AF191" s="59"/>
      <c r="AG191" s="59"/>
      <c r="AH191" s="59"/>
      <c r="AI191" s="59"/>
      <c r="AJ191" s="59"/>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DX191" s="190"/>
      <c r="DY191" s="190"/>
      <c r="DZ191" s="190"/>
      <c r="EA191" s="190"/>
      <c r="EB191" s="190"/>
      <c r="EC191" s="190"/>
      <c r="ED191" s="190"/>
      <c r="EE191" s="190"/>
      <c r="EF191" s="190"/>
    </row>
    <row r="192" spans="1:136" x14ac:dyDescent="0.25">
      <c r="A192" s="66"/>
      <c r="B192" s="66"/>
      <c r="C192" s="66"/>
      <c r="D192" s="66"/>
      <c r="E192" s="92"/>
      <c r="F192" s="66"/>
      <c r="G192" s="66"/>
      <c r="H192" s="66"/>
      <c r="I192" s="66"/>
      <c r="J192" s="66"/>
      <c r="K192" s="66"/>
      <c r="L192" s="66"/>
      <c r="M192" s="66"/>
      <c r="N192" s="66"/>
      <c r="O192" s="66"/>
      <c r="P192" s="66"/>
      <c r="Q192" s="66"/>
      <c r="R192" s="66"/>
      <c r="S192" s="66"/>
      <c r="T192" s="69"/>
      <c r="U192" s="69"/>
      <c r="V192" s="66"/>
      <c r="W192" s="67"/>
      <c r="X192" s="69"/>
      <c r="Y192" s="59"/>
      <c r="Z192" s="59"/>
      <c r="AA192" s="59"/>
      <c r="AB192" s="59"/>
      <c r="AC192" s="6"/>
      <c r="AD192" s="59"/>
      <c r="AE192" s="59"/>
      <c r="AF192" s="59"/>
      <c r="AG192" s="59"/>
      <c r="AH192" s="59"/>
      <c r="AI192" s="59"/>
      <c r="AJ192" s="59"/>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DX192" s="190"/>
      <c r="DY192" s="190"/>
      <c r="DZ192" s="190"/>
      <c r="EA192" s="190"/>
      <c r="EB192" s="190"/>
      <c r="EC192" s="190"/>
      <c r="ED192" s="190"/>
      <c r="EE192" s="190"/>
      <c r="EF192" s="190"/>
    </row>
    <row r="193" spans="1:136" x14ac:dyDescent="0.25">
      <c r="A193" s="66"/>
      <c r="B193" s="66"/>
      <c r="C193" s="66"/>
      <c r="D193" s="66"/>
      <c r="E193" s="92"/>
      <c r="F193" s="66"/>
      <c r="G193" s="66"/>
      <c r="H193" s="66"/>
      <c r="I193" s="66"/>
      <c r="J193" s="66"/>
      <c r="K193" s="66"/>
      <c r="L193" s="66"/>
      <c r="M193" s="66"/>
      <c r="N193" s="66"/>
      <c r="O193" s="66"/>
      <c r="P193" s="66"/>
      <c r="Q193" s="66"/>
      <c r="R193" s="66"/>
      <c r="S193" s="66"/>
      <c r="T193" s="69"/>
      <c r="U193" s="69"/>
      <c r="V193" s="66"/>
      <c r="W193" s="67"/>
      <c r="X193" s="69"/>
      <c r="Y193" s="59"/>
      <c r="Z193" s="59"/>
      <c r="AA193" s="59"/>
      <c r="AB193" s="59"/>
      <c r="AC193" s="6"/>
      <c r="AD193" s="59"/>
      <c r="AE193" s="59"/>
      <c r="AF193" s="59"/>
      <c r="AG193" s="59"/>
      <c r="AH193" s="59"/>
      <c r="AI193" s="59"/>
      <c r="AJ193" s="59"/>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DX193" s="190"/>
      <c r="DY193" s="190"/>
      <c r="DZ193" s="190"/>
      <c r="EA193" s="190"/>
      <c r="EB193" s="190"/>
      <c r="EC193" s="190"/>
      <c r="ED193" s="190"/>
      <c r="EE193" s="190"/>
      <c r="EF193" s="190"/>
    </row>
    <row r="194" spans="1:136" x14ac:dyDescent="0.25">
      <c r="A194" s="66"/>
      <c r="B194" s="66"/>
      <c r="C194" s="66"/>
      <c r="D194" s="66"/>
      <c r="E194" s="92"/>
      <c r="F194" s="66"/>
      <c r="G194" s="66"/>
      <c r="H194" s="66"/>
      <c r="I194" s="66"/>
      <c r="J194" s="66"/>
      <c r="K194" s="66"/>
      <c r="L194" s="66"/>
      <c r="M194" s="66"/>
      <c r="N194" s="66"/>
      <c r="O194" s="66"/>
      <c r="P194" s="66"/>
      <c r="Q194" s="66"/>
      <c r="R194" s="66"/>
      <c r="S194" s="66"/>
      <c r="T194" s="69"/>
      <c r="U194" s="69"/>
      <c r="V194" s="66"/>
      <c r="W194" s="67"/>
      <c r="X194" s="69"/>
      <c r="Y194" s="59"/>
      <c r="Z194" s="59"/>
      <c r="AA194" s="59"/>
      <c r="AB194" s="59"/>
      <c r="AC194" s="6"/>
      <c r="AD194" s="59"/>
      <c r="AE194" s="59"/>
      <c r="AF194" s="59"/>
      <c r="AG194" s="59"/>
      <c r="AH194" s="59"/>
      <c r="AI194" s="59"/>
      <c r="AJ194" s="59"/>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DX194" s="190"/>
      <c r="DY194" s="190"/>
      <c r="DZ194" s="190"/>
      <c r="EA194" s="190"/>
      <c r="EB194" s="190"/>
      <c r="EC194" s="190"/>
      <c r="ED194" s="190"/>
      <c r="EE194" s="190"/>
      <c r="EF194" s="190"/>
    </row>
    <row r="195" spans="1:136" x14ac:dyDescent="0.25">
      <c r="A195" s="66"/>
      <c r="B195" s="66"/>
      <c r="C195" s="66"/>
      <c r="D195" s="66"/>
      <c r="E195" s="92"/>
      <c r="F195" s="66"/>
      <c r="G195" s="66"/>
      <c r="H195" s="66"/>
      <c r="I195" s="66"/>
      <c r="J195" s="66"/>
      <c r="K195" s="66"/>
      <c r="L195" s="66"/>
      <c r="M195" s="66"/>
      <c r="N195" s="66"/>
      <c r="O195" s="66"/>
      <c r="P195" s="66"/>
      <c r="Q195" s="66"/>
      <c r="R195" s="66"/>
      <c r="S195" s="66"/>
      <c r="T195" s="69"/>
      <c r="U195" s="69"/>
      <c r="V195" s="66"/>
      <c r="W195" s="67"/>
      <c r="X195" s="69"/>
      <c r="Y195" s="59"/>
      <c r="Z195" s="59"/>
      <c r="AA195" s="59"/>
      <c r="AB195" s="59"/>
      <c r="AC195" s="6"/>
      <c r="AD195" s="59"/>
      <c r="AE195" s="59"/>
      <c r="AF195" s="59"/>
      <c r="AG195" s="59"/>
      <c r="AH195" s="59"/>
      <c r="AI195" s="59"/>
      <c r="AJ195" s="59"/>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DX195" s="190"/>
      <c r="DY195" s="190"/>
      <c r="DZ195" s="190"/>
      <c r="EA195" s="190"/>
      <c r="EB195" s="190"/>
      <c r="EC195" s="190"/>
      <c r="ED195" s="190"/>
      <c r="EE195" s="190"/>
      <c r="EF195" s="190"/>
    </row>
    <row r="196" spans="1:136" x14ac:dyDescent="0.25">
      <c r="A196" s="66"/>
      <c r="B196" s="66"/>
      <c r="C196" s="66"/>
      <c r="D196" s="66"/>
      <c r="E196" s="92"/>
      <c r="F196" s="66"/>
      <c r="G196" s="66"/>
      <c r="H196" s="66"/>
      <c r="I196" s="66"/>
      <c r="J196" s="66"/>
      <c r="K196" s="66"/>
      <c r="L196" s="66"/>
      <c r="M196" s="66"/>
      <c r="N196" s="66"/>
      <c r="O196" s="66"/>
      <c r="P196" s="66"/>
      <c r="Q196" s="66"/>
      <c r="R196" s="66"/>
      <c r="S196" s="66"/>
      <c r="T196" s="69"/>
      <c r="U196" s="69"/>
      <c r="V196" s="66"/>
      <c r="W196" s="67"/>
      <c r="X196" s="69"/>
      <c r="Y196" s="59"/>
      <c r="Z196" s="59"/>
      <c r="AA196" s="59"/>
      <c r="AB196" s="59"/>
      <c r="AC196" s="6"/>
      <c r="AD196" s="59"/>
      <c r="AE196" s="59"/>
      <c r="AF196" s="59"/>
      <c r="AG196" s="59"/>
      <c r="AH196" s="59"/>
      <c r="AI196" s="59"/>
      <c r="AJ196" s="59"/>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DX196" s="190"/>
      <c r="DY196" s="190"/>
      <c r="DZ196" s="190"/>
      <c r="EA196" s="190"/>
      <c r="EB196" s="190"/>
      <c r="EC196" s="190"/>
      <c r="ED196" s="190"/>
      <c r="EE196" s="190"/>
      <c r="EF196" s="190"/>
    </row>
    <row r="197" spans="1:136" x14ac:dyDescent="0.25">
      <c r="A197" s="66"/>
      <c r="B197" s="66"/>
      <c r="C197" s="66"/>
      <c r="D197" s="66"/>
      <c r="E197" s="92"/>
      <c r="F197" s="66"/>
      <c r="G197" s="66"/>
      <c r="H197" s="66"/>
      <c r="I197" s="66"/>
      <c r="J197" s="66"/>
      <c r="K197" s="66"/>
      <c r="L197" s="66"/>
      <c r="M197" s="66"/>
      <c r="N197" s="66"/>
      <c r="O197" s="66"/>
      <c r="P197" s="66"/>
      <c r="Q197" s="66"/>
      <c r="R197" s="66"/>
      <c r="S197" s="66"/>
      <c r="T197" s="69"/>
      <c r="U197" s="69"/>
      <c r="V197" s="66"/>
      <c r="W197" s="67"/>
      <c r="X197" s="69"/>
      <c r="Y197" s="59"/>
      <c r="Z197" s="59"/>
      <c r="AA197" s="59"/>
      <c r="AB197" s="59"/>
      <c r="AC197" s="6"/>
      <c r="AD197" s="59"/>
      <c r="AE197" s="59"/>
      <c r="AF197" s="59"/>
      <c r="AG197" s="59"/>
      <c r="AH197" s="59"/>
      <c r="AI197" s="59"/>
      <c r="AJ197" s="59"/>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1:136" x14ac:dyDescent="0.25">
      <c r="A198" s="66"/>
      <c r="B198" s="66"/>
      <c r="C198" s="66"/>
      <c r="D198" s="66"/>
      <c r="E198" s="92"/>
      <c r="F198" s="66"/>
      <c r="G198" s="66"/>
      <c r="H198" s="66"/>
      <c r="I198" s="66"/>
      <c r="J198" s="66"/>
      <c r="K198" s="66"/>
      <c r="L198" s="66"/>
      <c r="M198" s="66"/>
      <c r="N198" s="66"/>
      <c r="O198" s="66"/>
      <c r="P198" s="66"/>
      <c r="Q198" s="66"/>
      <c r="R198" s="66"/>
      <c r="S198" s="66"/>
      <c r="T198" s="69"/>
      <c r="U198" s="69"/>
      <c r="V198" s="66"/>
      <c r="W198" s="67"/>
      <c r="X198" s="69"/>
      <c r="Y198" s="59"/>
      <c r="Z198" s="59"/>
      <c r="AA198" s="59"/>
      <c r="AB198" s="59"/>
      <c r="AC198" s="6"/>
      <c r="AD198" s="59"/>
      <c r="AE198" s="59"/>
      <c r="AF198" s="59"/>
      <c r="AG198" s="59"/>
      <c r="AH198" s="59"/>
      <c r="AI198" s="59"/>
      <c r="AJ198" s="59"/>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1:136" x14ac:dyDescent="0.25">
      <c r="A199" s="2"/>
      <c r="B199" s="2"/>
      <c r="C199" s="2"/>
      <c r="D199" s="2"/>
      <c r="E199" s="93"/>
      <c r="F199" s="2"/>
      <c r="G199" s="2"/>
      <c r="H199" s="2"/>
      <c r="I199" s="2"/>
      <c r="J199" s="2"/>
      <c r="K199" s="2"/>
      <c r="L199" s="2"/>
      <c r="M199" s="2"/>
      <c r="N199" s="2"/>
      <c r="O199" s="2"/>
      <c r="P199" s="2"/>
      <c r="Q199" s="2"/>
      <c r="R199" s="2"/>
      <c r="S199" s="2"/>
      <c r="T199" s="59"/>
      <c r="U199" s="59"/>
      <c r="V199" s="2"/>
      <c r="W199" s="3"/>
      <c r="X199" s="59"/>
      <c r="Y199" s="59"/>
      <c r="Z199" s="59"/>
      <c r="AA199" s="59"/>
      <c r="AB199" s="59"/>
      <c r="AC199" s="6"/>
      <c r="AD199" s="59"/>
      <c r="AE199" s="59"/>
      <c r="AF199" s="59"/>
      <c r="AG199" s="59"/>
      <c r="AH199" s="59"/>
      <c r="AI199" s="59"/>
      <c r="AJ199" s="59"/>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1:136" x14ac:dyDescent="0.25">
      <c r="A200" s="2"/>
      <c r="B200" s="2"/>
      <c r="C200" s="2"/>
      <c r="D200" s="2"/>
      <c r="E200" s="93"/>
      <c r="F200" s="2"/>
      <c r="G200" s="2"/>
      <c r="H200" s="2"/>
      <c r="I200" s="2"/>
      <c r="J200" s="2"/>
      <c r="K200" s="2"/>
      <c r="L200" s="2"/>
      <c r="M200" s="2"/>
      <c r="N200" s="2"/>
      <c r="O200" s="2"/>
      <c r="P200" s="2"/>
      <c r="Q200" s="2"/>
      <c r="R200" s="2"/>
      <c r="S200" s="2"/>
      <c r="T200" s="59"/>
      <c r="U200" s="59"/>
      <c r="V200" s="2"/>
      <c r="W200" s="3"/>
      <c r="X200" s="59"/>
      <c r="Y200" s="59"/>
      <c r="Z200" s="59"/>
      <c r="AA200" s="59"/>
      <c r="AB200" s="59"/>
      <c r="AC200" s="6"/>
      <c r="AD200" s="59"/>
      <c r="AE200" s="59"/>
      <c r="AF200" s="59"/>
      <c r="AG200" s="59"/>
      <c r="AH200" s="59"/>
      <c r="AI200" s="59"/>
      <c r="AJ200" s="59"/>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1:136" x14ac:dyDescent="0.25">
      <c r="A201" s="2"/>
      <c r="B201" s="2"/>
      <c r="C201" s="2"/>
      <c r="D201" s="2"/>
      <c r="E201" s="93"/>
      <c r="F201" s="2"/>
      <c r="G201" s="2"/>
      <c r="H201" s="2"/>
      <c r="I201" s="2"/>
      <c r="J201" s="2"/>
      <c r="K201" s="2"/>
      <c r="L201" s="2"/>
      <c r="M201" s="2"/>
      <c r="N201" s="2"/>
      <c r="O201" s="2"/>
      <c r="P201" s="2"/>
      <c r="Q201" s="2"/>
      <c r="R201" s="2"/>
      <c r="S201" s="2"/>
      <c r="T201" s="59"/>
      <c r="U201" s="59"/>
      <c r="V201" s="2"/>
      <c r="W201" s="3"/>
      <c r="X201" s="59"/>
      <c r="Y201" s="59"/>
      <c r="Z201" s="59"/>
      <c r="AA201" s="59"/>
      <c r="AB201" s="59"/>
      <c r="AC201" s="6"/>
      <c r="AD201" s="59"/>
      <c r="AE201" s="59"/>
      <c r="AF201" s="59"/>
      <c r="AG201" s="59"/>
      <c r="AH201" s="59"/>
      <c r="AI201" s="59"/>
      <c r="AJ201" s="59"/>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1:136" x14ac:dyDescent="0.25">
      <c r="A202" s="2"/>
      <c r="B202" s="2"/>
      <c r="C202" s="2"/>
      <c r="D202" s="2"/>
      <c r="E202" s="93"/>
      <c r="F202" s="2"/>
      <c r="G202" s="2"/>
      <c r="H202" s="2"/>
      <c r="I202" s="2"/>
      <c r="J202" s="2"/>
      <c r="K202" s="2"/>
      <c r="L202" s="2"/>
      <c r="M202" s="2"/>
      <c r="N202" s="2"/>
      <c r="O202" s="2"/>
      <c r="P202" s="2"/>
      <c r="Q202" s="2"/>
      <c r="R202" s="2"/>
      <c r="S202" s="2"/>
      <c r="T202" s="59"/>
      <c r="U202" s="59"/>
      <c r="V202" s="2"/>
      <c r="W202" s="3"/>
      <c r="X202" s="59"/>
      <c r="Y202" s="59"/>
      <c r="Z202" s="59"/>
      <c r="AA202" s="59"/>
      <c r="AB202" s="59"/>
      <c r="AC202" s="6"/>
      <c r="AD202" s="59"/>
      <c r="AE202" s="59"/>
      <c r="AF202" s="59"/>
      <c r="AG202" s="59"/>
      <c r="AH202" s="59"/>
      <c r="AI202" s="59"/>
      <c r="AJ202" s="59"/>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1:136" x14ac:dyDescent="0.25">
      <c r="A203" s="2"/>
      <c r="B203" s="2"/>
      <c r="C203" s="2"/>
      <c r="D203" s="2"/>
      <c r="E203" s="93"/>
      <c r="F203" s="2"/>
      <c r="G203" s="2"/>
      <c r="H203" s="2"/>
      <c r="I203" s="2"/>
      <c r="J203" s="2"/>
      <c r="K203" s="2"/>
      <c r="L203" s="2"/>
      <c r="M203" s="2"/>
      <c r="N203" s="2"/>
      <c r="O203" s="2"/>
      <c r="P203" s="2"/>
      <c r="Q203" s="2"/>
      <c r="R203" s="2"/>
      <c r="S203" s="2"/>
      <c r="T203" s="59"/>
      <c r="U203" s="59"/>
      <c r="V203" s="2"/>
      <c r="W203" s="3"/>
      <c r="X203" s="59"/>
      <c r="Y203" s="59"/>
      <c r="Z203" s="59"/>
      <c r="AA203" s="59"/>
      <c r="AB203" s="59"/>
      <c r="AC203" s="6"/>
      <c r="AD203" s="59"/>
      <c r="AE203" s="59"/>
      <c r="AF203" s="59"/>
      <c r="AG203" s="59"/>
      <c r="AH203" s="59"/>
      <c r="AI203" s="59"/>
      <c r="AJ203" s="59"/>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1:136" x14ac:dyDescent="0.25">
      <c r="A204" s="2"/>
      <c r="B204" s="2"/>
      <c r="C204" s="2"/>
      <c r="D204" s="2"/>
      <c r="E204" s="93"/>
      <c r="F204" s="2"/>
      <c r="G204" s="2"/>
      <c r="H204" s="2"/>
      <c r="I204" s="2"/>
      <c r="J204" s="2"/>
      <c r="K204" s="2"/>
      <c r="L204" s="2"/>
      <c r="M204" s="2"/>
      <c r="N204" s="2"/>
      <c r="O204" s="2"/>
      <c r="P204" s="2"/>
      <c r="Q204" s="2"/>
      <c r="R204" s="2"/>
      <c r="S204" s="2"/>
      <c r="T204" s="59"/>
      <c r="U204" s="59"/>
      <c r="V204" s="2"/>
      <c r="W204" s="3"/>
      <c r="X204" s="59"/>
      <c r="Y204" s="59"/>
      <c r="Z204" s="59"/>
      <c r="AA204" s="59"/>
      <c r="AB204" s="59"/>
      <c r="AC204" s="6"/>
      <c r="AD204" s="59"/>
      <c r="AE204" s="59"/>
      <c r="AF204" s="59"/>
      <c r="AG204" s="59"/>
      <c r="AH204" s="59"/>
      <c r="AI204" s="59"/>
      <c r="AJ204" s="59"/>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1:136" x14ac:dyDescent="0.25">
      <c r="A205" s="2"/>
      <c r="B205" s="2"/>
      <c r="C205" s="2"/>
      <c r="D205" s="2"/>
      <c r="E205" s="93"/>
      <c r="F205" s="2"/>
      <c r="G205" s="2"/>
      <c r="H205" s="2"/>
      <c r="I205" s="2"/>
      <c r="J205" s="2"/>
      <c r="K205" s="2"/>
      <c r="L205" s="2"/>
      <c r="M205" s="2"/>
      <c r="N205" s="2"/>
      <c r="O205" s="2"/>
      <c r="P205" s="2"/>
      <c r="Q205" s="2"/>
      <c r="R205" s="2"/>
      <c r="S205" s="2"/>
      <c r="T205" s="59"/>
      <c r="U205" s="59"/>
      <c r="V205" s="2"/>
      <c r="W205" s="3"/>
      <c r="X205" s="59"/>
      <c r="Y205" s="59"/>
      <c r="Z205" s="59"/>
      <c r="AA205" s="59"/>
      <c r="AB205" s="59"/>
      <c r="AC205" s="6"/>
      <c r="AD205" s="59"/>
      <c r="AE205" s="59"/>
      <c r="AF205" s="59"/>
      <c r="AG205" s="59"/>
      <c r="AH205" s="59"/>
      <c r="AI205" s="59"/>
      <c r="AJ205" s="59"/>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1:136" x14ac:dyDescent="0.25">
      <c r="A206" s="2"/>
      <c r="B206" s="2"/>
      <c r="C206" s="2"/>
      <c r="D206" s="2"/>
      <c r="E206" s="93"/>
      <c r="F206" s="2"/>
      <c r="G206" s="2"/>
      <c r="H206" s="2"/>
      <c r="I206" s="2"/>
      <c r="J206" s="2"/>
      <c r="K206" s="2"/>
      <c r="L206" s="2"/>
      <c r="M206" s="2"/>
      <c r="N206" s="2"/>
      <c r="O206" s="2"/>
      <c r="P206" s="2"/>
      <c r="Q206" s="2"/>
      <c r="R206" s="2"/>
      <c r="S206" s="2"/>
      <c r="T206" s="59"/>
      <c r="U206" s="59"/>
      <c r="V206" s="2"/>
      <c r="W206" s="3"/>
      <c r="X206" s="59"/>
      <c r="Y206" s="59"/>
      <c r="Z206" s="59"/>
      <c r="AA206" s="59"/>
      <c r="AB206" s="59"/>
      <c r="AC206" s="6"/>
      <c r="AD206" s="59"/>
      <c r="AE206" s="59"/>
      <c r="AF206" s="59"/>
      <c r="AG206" s="59"/>
      <c r="AH206" s="59"/>
      <c r="AI206" s="59"/>
      <c r="AJ206" s="59"/>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1:136" x14ac:dyDescent="0.25">
      <c r="A207" s="2"/>
      <c r="B207" s="2"/>
      <c r="C207" s="2"/>
      <c r="D207" s="2"/>
      <c r="E207" s="93"/>
      <c r="F207" s="2"/>
      <c r="G207" s="2"/>
      <c r="H207" s="2"/>
      <c r="I207" s="2"/>
      <c r="J207" s="2"/>
      <c r="K207" s="2"/>
      <c r="L207" s="2"/>
      <c r="M207" s="2"/>
      <c r="N207" s="2"/>
      <c r="O207" s="2"/>
      <c r="P207" s="2"/>
      <c r="Q207" s="2"/>
      <c r="R207" s="2"/>
      <c r="S207" s="2"/>
      <c r="T207" s="59"/>
      <c r="U207" s="59"/>
      <c r="V207" s="2"/>
      <c r="W207" s="3"/>
      <c r="X207" s="59"/>
      <c r="Y207" s="59"/>
      <c r="Z207" s="59"/>
      <c r="AA207" s="59"/>
      <c r="AB207" s="59"/>
      <c r="AC207" s="6"/>
      <c r="AD207" s="59"/>
      <c r="AE207" s="59"/>
      <c r="AF207" s="59"/>
      <c r="AG207" s="59"/>
      <c r="AH207" s="59"/>
      <c r="AI207" s="59"/>
      <c r="AJ207" s="59"/>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1:136" x14ac:dyDescent="0.25">
      <c r="A208" s="2"/>
      <c r="B208" s="2"/>
      <c r="C208" s="2"/>
      <c r="D208" s="2"/>
      <c r="E208" s="93"/>
      <c r="F208" s="2"/>
      <c r="G208" s="2"/>
      <c r="H208" s="2"/>
      <c r="I208" s="2"/>
      <c r="J208" s="2"/>
      <c r="K208" s="2"/>
      <c r="L208" s="2"/>
      <c r="M208" s="2"/>
      <c r="N208" s="2"/>
      <c r="O208" s="2"/>
      <c r="P208" s="2"/>
      <c r="Q208" s="2"/>
      <c r="R208" s="2"/>
      <c r="S208" s="2"/>
      <c r="T208" s="59"/>
      <c r="U208" s="59"/>
      <c r="V208" s="2"/>
      <c r="W208" s="3"/>
      <c r="X208" s="59"/>
      <c r="Y208" s="59"/>
      <c r="Z208" s="59"/>
      <c r="AA208" s="59"/>
      <c r="AB208" s="59"/>
      <c r="AC208" s="6"/>
      <c r="AD208" s="59"/>
      <c r="AE208" s="59"/>
      <c r="AF208" s="59"/>
      <c r="AG208" s="59"/>
      <c r="AH208" s="59"/>
      <c r="AI208" s="59"/>
      <c r="AJ208" s="59"/>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1:73" x14ac:dyDescent="0.25">
      <c r="A209" s="2"/>
      <c r="B209" s="2"/>
      <c r="C209" s="2"/>
      <c r="D209" s="2"/>
      <c r="E209" s="93"/>
      <c r="F209" s="2"/>
      <c r="G209" s="2"/>
      <c r="H209" s="2"/>
      <c r="I209" s="2"/>
      <c r="J209" s="2"/>
      <c r="K209" s="2"/>
      <c r="L209" s="2"/>
      <c r="M209" s="2"/>
      <c r="N209" s="2"/>
      <c r="O209" s="2"/>
      <c r="P209" s="2"/>
      <c r="Q209" s="2"/>
      <c r="R209" s="2"/>
      <c r="S209" s="2"/>
      <c r="T209" s="59"/>
      <c r="U209" s="59"/>
      <c r="V209" s="2"/>
      <c r="W209" s="3"/>
      <c r="X209" s="59"/>
      <c r="Y209" s="59"/>
      <c r="Z209" s="59"/>
      <c r="AA209" s="59"/>
      <c r="AB209" s="59"/>
      <c r="AC209" s="6"/>
      <c r="AD209" s="59"/>
      <c r="AE209" s="59"/>
      <c r="AF209" s="59"/>
      <c r="AG209" s="59"/>
      <c r="AH209" s="59"/>
      <c r="AI209" s="59"/>
      <c r="AJ209" s="59"/>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1:73" x14ac:dyDescent="0.25">
      <c r="A210" s="2"/>
      <c r="B210" s="2"/>
      <c r="C210" s="2"/>
      <c r="D210" s="2"/>
      <c r="E210" s="93"/>
      <c r="F210" s="2"/>
      <c r="G210" s="2"/>
      <c r="H210" s="2"/>
      <c r="I210" s="2"/>
      <c r="J210" s="2"/>
      <c r="K210" s="2"/>
      <c r="L210" s="2"/>
      <c r="M210" s="2"/>
      <c r="N210" s="2"/>
      <c r="O210" s="2"/>
      <c r="P210" s="2"/>
      <c r="Q210" s="2"/>
      <c r="R210" s="2"/>
      <c r="S210" s="2"/>
      <c r="T210" s="59"/>
      <c r="U210" s="59"/>
      <c r="V210" s="2"/>
      <c r="W210" s="3"/>
      <c r="X210" s="59"/>
      <c r="Y210" s="59"/>
      <c r="Z210" s="59"/>
      <c r="AA210" s="59"/>
      <c r="AB210" s="59"/>
      <c r="AC210" s="6"/>
      <c r="AD210" s="59"/>
      <c r="AE210" s="59"/>
      <c r="AF210" s="59"/>
      <c r="AG210" s="59"/>
      <c r="AH210" s="59"/>
      <c r="AI210" s="59"/>
      <c r="AJ210" s="59"/>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1:73" x14ac:dyDescent="0.25">
      <c r="A211" s="2"/>
      <c r="B211" s="2"/>
      <c r="C211" s="2"/>
      <c r="D211" s="2"/>
      <c r="E211" s="93"/>
      <c r="F211" s="2"/>
      <c r="G211" s="2"/>
      <c r="H211" s="2"/>
      <c r="I211" s="2"/>
      <c r="J211" s="2"/>
      <c r="K211" s="2"/>
      <c r="L211" s="2"/>
      <c r="M211" s="2"/>
      <c r="N211" s="2"/>
      <c r="O211" s="2"/>
      <c r="P211" s="2"/>
      <c r="Q211" s="2"/>
      <c r="R211" s="2"/>
      <c r="S211" s="2"/>
      <c r="T211" s="59"/>
      <c r="U211" s="59"/>
      <c r="V211" s="2"/>
      <c r="W211" s="3"/>
      <c r="X211" s="59"/>
      <c r="Y211" s="59"/>
      <c r="Z211" s="59"/>
      <c r="AA211" s="59"/>
      <c r="AB211" s="59"/>
      <c r="AC211" s="6"/>
      <c r="AD211" s="59"/>
      <c r="AE211" s="59"/>
      <c r="AF211" s="59"/>
      <c r="AG211" s="59"/>
      <c r="AH211" s="59"/>
      <c r="AI211" s="59"/>
      <c r="AJ211" s="59"/>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1:73" x14ac:dyDescent="0.25">
      <c r="A212" s="2"/>
      <c r="B212" s="2"/>
      <c r="C212" s="2"/>
      <c r="D212" s="2"/>
      <c r="E212" s="93"/>
      <c r="F212" s="2"/>
      <c r="G212" s="2"/>
      <c r="H212" s="2"/>
      <c r="I212" s="2"/>
      <c r="J212" s="2"/>
      <c r="K212" s="2"/>
      <c r="L212" s="2"/>
      <c r="M212" s="2"/>
      <c r="N212" s="2"/>
      <c r="O212" s="2"/>
      <c r="P212" s="2"/>
      <c r="Q212" s="2"/>
      <c r="R212" s="2"/>
      <c r="S212" s="2"/>
      <c r="T212" s="59"/>
      <c r="U212" s="59"/>
      <c r="V212" s="2"/>
      <c r="W212" s="3"/>
      <c r="X212" s="59"/>
      <c r="Y212" s="59"/>
      <c r="Z212" s="59"/>
      <c r="AA212" s="59"/>
      <c r="AB212" s="59"/>
      <c r="AC212" s="6"/>
      <c r="AD212" s="59"/>
      <c r="AE212" s="59"/>
      <c r="AF212" s="59"/>
      <c r="AG212" s="59"/>
      <c r="AH212" s="59"/>
      <c r="AI212" s="59"/>
      <c r="AJ212" s="59"/>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1:73" x14ac:dyDescent="0.25">
      <c r="A213" s="2"/>
      <c r="B213" s="2"/>
      <c r="C213" s="2"/>
      <c r="D213" s="2"/>
      <c r="E213" s="93"/>
      <c r="F213" s="2"/>
      <c r="G213" s="2"/>
      <c r="H213" s="2"/>
      <c r="I213" s="2"/>
      <c r="J213" s="2"/>
      <c r="K213" s="2"/>
      <c r="L213" s="2"/>
      <c r="M213" s="2"/>
      <c r="N213" s="2"/>
      <c r="O213" s="2"/>
      <c r="P213" s="2"/>
      <c r="Q213" s="2"/>
      <c r="R213" s="2"/>
      <c r="S213" s="2"/>
      <c r="T213" s="59"/>
      <c r="U213" s="59"/>
      <c r="V213" s="2"/>
      <c r="W213" s="3"/>
      <c r="X213" s="59"/>
      <c r="Y213" s="59"/>
      <c r="Z213" s="59"/>
      <c r="AA213" s="59"/>
      <c r="AB213" s="59"/>
      <c r="AC213" s="6"/>
      <c r="AD213" s="59"/>
      <c r="AE213" s="59"/>
      <c r="AF213" s="59"/>
      <c r="AG213" s="59"/>
      <c r="AH213" s="59"/>
      <c r="AI213" s="59"/>
      <c r="AJ213" s="59"/>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1:73" x14ac:dyDescent="0.25">
      <c r="A214" s="2"/>
      <c r="B214" s="2"/>
      <c r="C214" s="2"/>
      <c r="D214" s="2"/>
      <c r="E214" s="93"/>
      <c r="F214" s="2"/>
      <c r="G214" s="2"/>
      <c r="H214" s="2"/>
      <c r="I214" s="2"/>
      <c r="J214" s="2"/>
      <c r="K214" s="2"/>
      <c r="L214" s="2"/>
      <c r="M214" s="2"/>
      <c r="N214" s="2"/>
      <c r="O214" s="2"/>
      <c r="P214" s="2"/>
      <c r="Q214" s="2"/>
      <c r="R214" s="2"/>
      <c r="S214" s="2"/>
      <c r="T214" s="59"/>
      <c r="U214" s="59"/>
      <c r="V214" s="2"/>
      <c r="W214" s="3"/>
      <c r="X214" s="59"/>
      <c r="Y214" s="59"/>
      <c r="Z214" s="59"/>
      <c r="AA214" s="59"/>
      <c r="AB214" s="59"/>
      <c r="AC214" s="6"/>
      <c r="AD214" s="59"/>
      <c r="AE214" s="59"/>
      <c r="AF214" s="59"/>
      <c r="AG214" s="59"/>
      <c r="AH214" s="59"/>
      <c r="AI214" s="59"/>
      <c r="AJ214" s="59"/>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1:73" x14ac:dyDescent="0.25">
      <c r="A215" s="2"/>
      <c r="B215" s="2"/>
      <c r="C215" s="2"/>
      <c r="D215" s="2"/>
      <c r="E215" s="93"/>
      <c r="F215" s="2"/>
      <c r="G215" s="2"/>
      <c r="H215" s="2"/>
      <c r="I215" s="2"/>
      <c r="J215" s="2"/>
      <c r="K215" s="2"/>
      <c r="L215" s="2"/>
      <c r="M215" s="2"/>
      <c r="N215" s="2"/>
      <c r="O215" s="2"/>
      <c r="P215" s="2"/>
      <c r="Q215" s="2"/>
      <c r="R215" s="2"/>
      <c r="S215" s="2"/>
      <c r="T215" s="59"/>
      <c r="U215" s="59"/>
      <c r="V215" s="2"/>
      <c r="W215" s="3"/>
      <c r="X215" s="59"/>
      <c r="Y215" s="59"/>
      <c r="Z215" s="59"/>
      <c r="AA215" s="59"/>
      <c r="AB215" s="59"/>
      <c r="AC215" s="6"/>
      <c r="AD215" s="59"/>
      <c r="AE215" s="59"/>
      <c r="AF215" s="59"/>
      <c r="AG215" s="59"/>
      <c r="AH215" s="59"/>
      <c r="AI215" s="59"/>
      <c r="AJ215" s="59"/>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1:73" x14ac:dyDescent="0.25">
      <c r="A216" s="2"/>
      <c r="B216" s="2"/>
      <c r="C216" s="2"/>
      <c r="D216" s="2"/>
      <c r="E216" s="93"/>
      <c r="F216" s="2"/>
      <c r="G216" s="2"/>
      <c r="H216" s="2"/>
      <c r="I216" s="2"/>
      <c r="J216" s="2"/>
      <c r="K216" s="2"/>
      <c r="L216" s="2"/>
      <c r="M216" s="2"/>
      <c r="N216" s="2"/>
      <c r="O216" s="2"/>
      <c r="P216" s="2"/>
      <c r="Q216" s="2"/>
      <c r="R216" s="2"/>
      <c r="S216" s="2"/>
      <c r="T216" s="59"/>
      <c r="U216" s="59"/>
      <c r="V216" s="2"/>
      <c r="W216" s="3"/>
      <c r="X216" s="59"/>
      <c r="Y216" s="59"/>
      <c r="Z216" s="59"/>
      <c r="AA216" s="59"/>
      <c r="AB216" s="59"/>
      <c r="AC216" s="6"/>
      <c r="AD216" s="59"/>
      <c r="AE216" s="59"/>
      <c r="AF216" s="59"/>
      <c r="AG216" s="59"/>
      <c r="AH216" s="59"/>
      <c r="AI216" s="59"/>
      <c r="AJ216" s="59"/>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1:73" x14ac:dyDescent="0.25">
      <c r="A217" s="2"/>
      <c r="B217" s="2"/>
      <c r="C217" s="2"/>
      <c r="D217" s="2"/>
      <c r="E217" s="93"/>
      <c r="F217" s="2"/>
      <c r="G217" s="2"/>
      <c r="H217" s="2"/>
      <c r="I217" s="2"/>
      <c r="J217" s="2"/>
      <c r="K217" s="2"/>
      <c r="L217" s="2"/>
      <c r="M217" s="2"/>
      <c r="N217" s="2"/>
      <c r="O217" s="2"/>
      <c r="P217" s="2"/>
      <c r="Q217" s="2"/>
      <c r="R217" s="2"/>
      <c r="S217" s="2"/>
      <c r="T217" s="59"/>
      <c r="U217" s="59"/>
      <c r="V217" s="2"/>
      <c r="W217" s="3"/>
      <c r="X217" s="59"/>
      <c r="Y217" s="59"/>
      <c r="Z217" s="59"/>
      <c r="AA217" s="59"/>
      <c r="AB217" s="59"/>
      <c r="AC217" s="6"/>
      <c r="AD217" s="59"/>
      <c r="AE217" s="59"/>
      <c r="AF217" s="59"/>
      <c r="AG217" s="59"/>
      <c r="AH217" s="59"/>
      <c r="AI217" s="59"/>
      <c r="AJ217" s="59"/>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1:73" x14ac:dyDescent="0.25">
      <c r="A218" s="2"/>
      <c r="B218" s="2"/>
      <c r="C218" s="2"/>
      <c r="D218" s="2"/>
      <c r="E218" s="93"/>
      <c r="F218" s="2"/>
      <c r="G218" s="2"/>
      <c r="H218" s="2"/>
      <c r="I218" s="2"/>
      <c r="J218" s="2"/>
      <c r="K218" s="2"/>
      <c r="L218" s="2"/>
      <c r="M218" s="2"/>
      <c r="N218" s="2"/>
      <c r="O218" s="2"/>
      <c r="P218" s="2"/>
      <c r="Q218" s="2"/>
      <c r="R218" s="2"/>
      <c r="S218" s="2"/>
      <c r="T218" s="59"/>
      <c r="U218" s="59"/>
      <c r="V218" s="2"/>
      <c r="W218" s="3"/>
      <c r="X218" s="59"/>
      <c r="Y218" s="59"/>
      <c r="Z218" s="59"/>
      <c r="AA218" s="59"/>
      <c r="AB218" s="59"/>
      <c r="AC218" s="6"/>
      <c r="AD218" s="59"/>
      <c r="AE218" s="59"/>
      <c r="AF218" s="59"/>
      <c r="AG218" s="59"/>
      <c r="AH218" s="59"/>
      <c r="AI218" s="59"/>
      <c r="AJ218" s="59"/>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1:73" x14ac:dyDescent="0.25">
      <c r="A219" s="2"/>
      <c r="B219" s="2"/>
      <c r="C219" s="2"/>
      <c r="D219" s="2"/>
      <c r="E219" s="93"/>
      <c r="F219" s="2"/>
      <c r="G219" s="2"/>
      <c r="H219" s="2"/>
      <c r="I219" s="2"/>
      <c r="J219" s="2"/>
      <c r="K219" s="2"/>
      <c r="L219" s="2"/>
      <c r="M219" s="2"/>
      <c r="N219" s="2"/>
      <c r="O219" s="2"/>
      <c r="P219" s="2"/>
      <c r="Q219" s="2"/>
      <c r="R219" s="2"/>
      <c r="S219" s="2"/>
      <c r="T219" s="59"/>
      <c r="U219" s="59"/>
      <c r="V219" s="2"/>
      <c r="W219" s="3"/>
      <c r="X219" s="59"/>
      <c r="Y219" s="59"/>
      <c r="Z219" s="59"/>
      <c r="AA219" s="59"/>
      <c r="AB219" s="59"/>
      <c r="AC219" s="6"/>
      <c r="AD219" s="59"/>
      <c r="AE219" s="59"/>
      <c r="AF219" s="59"/>
      <c r="AG219" s="59"/>
      <c r="AH219" s="59"/>
      <c r="AI219" s="59"/>
      <c r="AJ219" s="59"/>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1:73" x14ac:dyDescent="0.25">
      <c r="A220" s="2"/>
      <c r="B220" s="2"/>
      <c r="C220" s="2"/>
      <c r="D220" s="2"/>
      <c r="E220" s="93"/>
      <c r="F220" s="2"/>
      <c r="G220" s="2"/>
      <c r="H220" s="2"/>
      <c r="I220" s="2"/>
      <c r="J220" s="2"/>
      <c r="K220" s="2"/>
      <c r="L220" s="2"/>
      <c r="M220" s="2"/>
      <c r="N220" s="2"/>
      <c r="O220" s="2"/>
      <c r="P220" s="2"/>
      <c r="Q220" s="2"/>
      <c r="R220" s="2"/>
      <c r="S220" s="2"/>
      <c r="T220" s="59"/>
      <c r="U220" s="59"/>
      <c r="V220" s="2"/>
      <c r="W220" s="3"/>
      <c r="X220" s="59"/>
      <c r="Y220" s="59"/>
      <c r="Z220" s="59"/>
      <c r="AA220" s="59"/>
      <c r="AB220" s="59"/>
      <c r="AC220" s="6"/>
      <c r="AD220" s="59"/>
      <c r="AE220" s="59"/>
      <c r="AF220" s="59"/>
      <c r="AG220" s="59"/>
      <c r="AH220" s="59"/>
      <c r="AI220" s="59"/>
      <c r="AJ220" s="59"/>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1:73" x14ac:dyDescent="0.25">
      <c r="A221" s="2"/>
      <c r="B221" s="2"/>
      <c r="C221" s="2"/>
      <c r="D221" s="2"/>
      <c r="E221" s="93"/>
      <c r="F221" s="2"/>
      <c r="G221" s="2"/>
      <c r="H221" s="2"/>
      <c r="I221" s="2"/>
      <c r="J221" s="2"/>
      <c r="K221" s="2"/>
      <c r="L221" s="2"/>
      <c r="M221" s="2"/>
      <c r="N221" s="2"/>
      <c r="O221" s="2"/>
      <c r="P221" s="2"/>
      <c r="Q221" s="2"/>
      <c r="R221" s="2"/>
      <c r="S221" s="2"/>
      <c r="T221" s="59"/>
      <c r="U221" s="59"/>
      <c r="V221" s="2"/>
      <c r="W221" s="3"/>
      <c r="X221" s="59"/>
      <c r="Y221" s="59"/>
      <c r="Z221" s="59"/>
      <c r="AA221" s="59"/>
      <c r="AB221" s="59"/>
      <c r="AC221" s="6"/>
      <c r="AD221" s="59"/>
      <c r="AE221" s="59"/>
      <c r="AF221" s="59"/>
      <c r="AG221" s="59"/>
      <c r="AH221" s="59"/>
      <c r="AI221" s="59"/>
      <c r="AJ221" s="59"/>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1:73" x14ac:dyDescent="0.25">
      <c r="A222" s="2"/>
      <c r="B222" s="2"/>
      <c r="C222" s="2"/>
      <c r="D222" s="2"/>
      <c r="E222" s="93"/>
      <c r="F222" s="2"/>
      <c r="G222" s="2"/>
      <c r="H222" s="2"/>
      <c r="I222" s="2"/>
      <c r="J222" s="2"/>
      <c r="K222" s="2"/>
      <c r="L222" s="2"/>
      <c r="M222" s="2"/>
      <c r="N222" s="2"/>
      <c r="O222" s="2"/>
      <c r="P222" s="2"/>
      <c r="Q222" s="2"/>
      <c r="R222" s="2"/>
      <c r="S222" s="2"/>
      <c r="T222" s="59"/>
      <c r="U222" s="59"/>
      <c r="V222" s="2"/>
      <c r="W222" s="3"/>
      <c r="X222" s="59"/>
      <c r="Y222" s="59"/>
      <c r="Z222" s="59"/>
      <c r="AA222" s="59"/>
      <c r="AB222" s="59"/>
      <c r="AC222" s="6"/>
      <c r="AD222" s="59"/>
      <c r="AE222" s="59"/>
      <c r="AF222" s="59"/>
      <c r="AG222" s="59"/>
      <c r="AH222" s="59"/>
      <c r="AI222" s="59"/>
      <c r="AJ222" s="59"/>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1:73" x14ac:dyDescent="0.25">
      <c r="A223" s="2"/>
      <c r="B223" s="2"/>
      <c r="C223" s="2"/>
      <c r="D223" s="2"/>
      <c r="E223" s="93"/>
      <c r="F223" s="2"/>
      <c r="G223" s="2"/>
      <c r="H223" s="2"/>
      <c r="I223" s="2"/>
      <c r="J223" s="2"/>
      <c r="K223" s="2"/>
      <c r="L223" s="2"/>
      <c r="M223" s="2"/>
      <c r="N223" s="2"/>
      <c r="O223" s="2"/>
      <c r="P223" s="2"/>
      <c r="Q223" s="2"/>
      <c r="R223" s="2"/>
      <c r="S223" s="2"/>
      <c r="T223" s="59"/>
      <c r="U223" s="59"/>
      <c r="V223" s="2"/>
      <c r="W223" s="3"/>
      <c r="X223" s="59"/>
      <c r="Y223" s="59"/>
      <c r="Z223" s="59"/>
      <c r="AA223" s="59"/>
      <c r="AB223" s="59"/>
      <c r="AC223" s="6"/>
      <c r="AD223" s="59"/>
      <c r="AE223" s="59"/>
      <c r="AF223" s="59"/>
      <c r="AG223" s="59"/>
      <c r="AH223" s="59"/>
      <c r="AI223" s="59"/>
      <c r="AJ223" s="59"/>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1:73" x14ac:dyDescent="0.25">
      <c r="A224" s="2"/>
      <c r="B224" s="2"/>
      <c r="C224" s="2"/>
      <c r="D224" s="2"/>
      <c r="E224" s="93"/>
      <c r="F224" s="2"/>
      <c r="G224" s="2"/>
      <c r="H224" s="2"/>
      <c r="I224" s="2"/>
      <c r="J224" s="2"/>
      <c r="K224" s="2"/>
      <c r="L224" s="2"/>
      <c r="M224" s="2"/>
      <c r="N224" s="2"/>
      <c r="O224" s="2"/>
      <c r="P224" s="2"/>
      <c r="Q224" s="2"/>
      <c r="R224" s="2"/>
      <c r="S224" s="2"/>
      <c r="T224" s="59"/>
      <c r="U224" s="59"/>
      <c r="V224" s="2"/>
      <c r="W224" s="3"/>
      <c r="X224" s="59"/>
      <c r="Y224" s="59"/>
      <c r="Z224" s="59"/>
      <c r="AA224" s="59"/>
      <c r="AB224" s="59"/>
      <c r="AC224" s="6"/>
      <c r="AD224" s="59"/>
      <c r="AE224" s="59"/>
      <c r="AF224" s="59"/>
      <c r="AG224" s="59"/>
      <c r="AH224" s="59"/>
      <c r="AI224" s="59"/>
      <c r="AJ224" s="59"/>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1:73" x14ac:dyDescent="0.25">
      <c r="A225" s="2"/>
      <c r="B225" s="2"/>
      <c r="C225" s="2"/>
      <c r="D225" s="2"/>
      <c r="E225" s="93"/>
      <c r="F225" s="2"/>
      <c r="G225" s="2"/>
      <c r="H225" s="2"/>
      <c r="I225" s="2"/>
      <c r="J225" s="2"/>
      <c r="K225" s="2"/>
      <c r="L225" s="2"/>
      <c r="M225" s="2"/>
      <c r="N225" s="2"/>
      <c r="O225" s="2"/>
      <c r="P225" s="2"/>
      <c r="Q225" s="2"/>
      <c r="R225" s="2"/>
      <c r="S225" s="2"/>
      <c r="T225" s="59"/>
      <c r="U225" s="59"/>
      <c r="V225" s="2"/>
      <c r="W225" s="3"/>
      <c r="X225" s="59"/>
      <c r="Y225" s="59"/>
      <c r="Z225" s="59"/>
      <c r="AA225" s="59"/>
      <c r="AB225" s="59"/>
      <c r="AC225" s="6"/>
      <c r="AD225" s="59"/>
      <c r="AE225" s="59"/>
      <c r="AF225" s="59"/>
      <c r="AG225" s="59"/>
      <c r="AH225" s="59"/>
      <c r="AI225" s="59"/>
      <c r="AJ225" s="59"/>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1:73" x14ac:dyDescent="0.25">
      <c r="A226" s="2"/>
      <c r="B226" s="2"/>
      <c r="C226" s="2"/>
      <c r="D226" s="2"/>
      <c r="E226" s="93"/>
      <c r="F226" s="2"/>
      <c r="G226" s="2"/>
      <c r="H226" s="2"/>
      <c r="I226" s="2"/>
      <c r="J226" s="2"/>
      <c r="K226" s="2"/>
      <c r="L226" s="2"/>
      <c r="M226" s="2"/>
      <c r="N226" s="2"/>
      <c r="O226" s="2"/>
      <c r="P226" s="2"/>
      <c r="Q226" s="2"/>
      <c r="R226" s="2"/>
      <c r="S226" s="2"/>
      <c r="T226" s="59"/>
      <c r="U226" s="59"/>
      <c r="V226" s="2"/>
      <c r="W226" s="3"/>
      <c r="X226" s="59"/>
      <c r="Y226" s="59"/>
      <c r="Z226" s="59"/>
      <c r="AA226" s="59"/>
      <c r="AB226" s="59"/>
      <c r="AC226" s="6"/>
      <c r="AD226" s="59"/>
      <c r="AE226" s="59"/>
      <c r="AF226" s="59"/>
      <c r="AG226" s="59"/>
      <c r="AH226" s="59"/>
      <c r="AI226" s="59"/>
      <c r="AJ226" s="59"/>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1:73" x14ac:dyDescent="0.25">
      <c r="A227" s="2"/>
      <c r="B227" s="2"/>
      <c r="C227" s="2"/>
      <c r="D227" s="2"/>
      <c r="E227" s="93"/>
      <c r="F227" s="2"/>
      <c r="G227" s="2"/>
      <c r="H227" s="2"/>
      <c r="I227" s="2"/>
      <c r="J227" s="2"/>
      <c r="K227" s="2"/>
      <c r="L227" s="2"/>
      <c r="M227" s="2"/>
      <c r="N227" s="2"/>
      <c r="O227" s="2"/>
      <c r="P227" s="2"/>
      <c r="Q227" s="2"/>
      <c r="R227" s="2"/>
      <c r="S227" s="2"/>
      <c r="T227" s="59"/>
      <c r="U227" s="59"/>
      <c r="V227" s="2"/>
      <c r="W227" s="3"/>
      <c r="X227" s="59"/>
      <c r="Y227" s="59"/>
      <c r="Z227" s="59"/>
      <c r="AA227" s="59"/>
      <c r="AB227" s="59"/>
      <c r="AC227" s="6"/>
      <c r="AD227" s="59"/>
      <c r="AE227" s="59"/>
      <c r="AF227" s="59"/>
      <c r="AG227" s="59"/>
      <c r="AH227" s="59"/>
      <c r="AI227" s="59"/>
      <c r="AJ227" s="59"/>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1:73" x14ac:dyDescent="0.25">
      <c r="A228" s="2"/>
      <c r="B228" s="2"/>
      <c r="C228" s="2"/>
      <c r="D228" s="2"/>
      <c r="E228" s="93"/>
      <c r="F228" s="2"/>
      <c r="G228" s="2"/>
      <c r="H228" s="2"/>
      <c r="I228" s="2"/>
      <c r="J228" s="2"/>
      <c r="K228" s="2"/>
      <c r="L228" s="2"/>
      <c r="M228" s="2"/>
      <c r="N228" s="2"/>
      <c r="O228" s="2"/>
      <c r="P228" s="2"/>
      <c r="Q228" s="2"/>
      <c r="R228" s="2"/>
      <c r="S228" s="2"/>
      <c r="T228" s="59"/>
      <c r="U228" s="59"/>
      <c r="V228" s="2"/>
      <c r="W228" s="3"/>
      <c r="X228" s="59"/>
      <c r="Y228" s="59"/>
      <c r="Z228" s="59"/>
      <c r="AA228" s="59"/>
      <c r="AB228" s="59"/>
      <c r="AC228" s="6"/>
      <c r="AD228" s="59"/>
      <c r="AE228" s="59"/>
      <c r="AF228" s="59"/>
      <c r="AG228" s="59"/>
      <c r="AH228" s="59"/>
      <c r="AI228" s="59"/>
      <c r="AJ228" s="59"/>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1:73" x14ac:dyDescent="0.25">
      <c r="A229" s="2"/>
      <c r="B229" s="2"/>
      <c r="C229" s="2"/>
      <c r="D229" s="2"/>
      <c r="E229" s="93"/>
      <c r="F229" s="2"/>
      <c r="G229" s="2"/>
      <c r="H229" s="2"/>
      <c r="I229" s="2"/>
      <c r="J229" s="2"/>
      <c r="K229" s="2"/>
      <c r="L229" s="2"/>
      <c r="M229" s="2"/>
      <c r="N229" s="2"/>
      <c r="O229" s="2"/>
      <c r="P229" s="2"/>
      <c r="Q229" s="2"/>
      <c r="R229" s="2"/>
      <c r="S229" s="2"/>
      <c r="T229" s="59"/>
      <c r="U229" s="59"/>
      <c r="V229" s="2"/>
      <c r="W229" s="3"/>
      <c r="X229" s="59"/>
      <c r="Y229" s="59"/>
      <c r="Z229" s="59"/>
      <c r="AA229" s="59"/>
      <c r="AB229" s="59"/>
      <c r="AC229" s="6"/>
      <c r="AD229" s="59"/>
      <c r="AE229" s="59"/>
      <c r="AF229" s="59"/>
      <c r="AG229" s="59"/>
      <c r="AH229" s="59"/>
      <c r="AI229" s="59"/>
      <c r="AJ229" s="59"/>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1:73" x14ac:dyDescent="0.25">
      <c r="A230" s="2"/>
      <c r="B230" s="2"/>
      <c r="C230" s="2"/>
      <c r="D230" s="2"/>
      <c r="E230" s="93"/>
      <c r="F230" s="2"/>
      <c r="G230" s="2"/>
      <c r="H230" s="2"/>
      <c r="I230" s="2"/>
      <c r="J230" s="2"/>
      <c r="K230" s="2"/>
      <c r="L230" s="2"/>
      <c r="M230" s="2"/>
      <c r="N230" s="2"/>
      <c r="O230" s="2"/>
      <c r="P230" s="2"/>
      <c r="Q230" s="2"/>
      <c r="R230" s="2"/>
      <c r="S230" s="2"/>
      <c r="T230" s="59"/>
      <c r="U230" s="59"/>
      <c r="V230" s="2"/>
      <c r="W230" s="3"/>
      <c r="X230" s="59"/>
      <c r="Y230" s="59"/>
      <c r="Z230" s="59"/>
      <c r="AA230" s="59"/>
      <c r="AB230" s="59"/>
      <c r="AC230" s="6"/>
      <c r="AD230" s="59"/>
      <c r="AE230" s="59"/>
      <c r="AF230" s="59"/>
      <c r="AG230" s="59"/>
      <c r="AH230" s="59"/>
      <c r="AI230" s="59"/>
      <c r="AJ230" s="59"/>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1:73" x14ac:dyDescent="0.25">
      <c r="A231" s="2"/>
      <c r="B231" s="2"/>
      <c r="C231" s="2"/>
      <c r="D231" s="2"/>
      <c r="E231" s="93"/>
      <c r="F231" s="2"/>
      <c r="G231" s="2"/>
      <c r="H231" s="2"/>
      <c r="I231" s="2"/>
      <c r="J231" s="2"/>
      <c r="K231" s="2"/>
      <c r="L231" s="2"/>
      <c r="M231" s="2"/>
      <c r="N231" s="2"/>
      <c r="O231" s="2"/>
      <c r="P231" s="2"/>
      <c r="Q231" s="2"/>
      <c r="R231" s="2"/>
      <c r="S231" s="2"/>
      <c r="T231" s="59"/>
      <c r="U231" s="59"/>
      <c r="V231" s="2"/>
      <c r="W231" s="3"/>
      <c r="X231" s="59"/>
      <c r="Y231" s="59"/>
      <c r="Z231" s="59"/>
      <c r="AA231" s="59"/>
      <c r="AB231" s="59"/>
      <c r="AC231" s="6"/>
      <c r="AD231" s="59"/>
      <c r="AE231" s="59"/>
      <c r="AF231" s="59"/>
      <c r="AG231" s="59"/>
      <c r="AH231" s="59"/>
      <c r="AI231" s="59"/>
      <c r="AJ231" s="59"/>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1:73" x14ac:dyDescent="0.25">
      <c r="A232" s="2"/>
      <c r="B232" s="2"/>
      <c r="C232" s="2"/>
      <c r="D232" s="2"/>
      <c r="E232" s="93"/>
      <c r="F232" s="2"/>
      <c r="G232" s="2"/>
      <c r="H232" s="2"/>
      <c r="I232" s="2"/>
      <c r="J232" s="2"/>
      <c r="K232" s="2"/>
      <c r="L232" s="2"/>
      <c r="M232" s="2"/>
      <c r="N232" s="2"/>
      <c r="O232" s="2"/>
      <c r="P232" s="2"/>
      <c r="Q232" s="2"/>
      <c r="R232" s="2"/>
      <c r="S232" s="2"/>
      <c r="T232" s="59"/>
      <c r="U232" s="59"/>
      <c r="V232" s="2"/>
      <c r="W232" s="3"/>
      <c r="X232" s="59"/>
      <c r="Y232" s="59"/>
      <c r="Z232" s="59"/>
      <c r="AA232" s="59"/>
      <c r="AB232" s="59"/>
      <c r="AC232" s="6"/>
      <c r="AD232" s="59"/>
      <c r="AE232" s="59"/>
      <c r="AF232" s="59"/>
      <c r="AG232" s="59"/>
      <c r="AH232" s="59"/>
      <c r="AI232" s="59"/>
      <c r="AJ232" s="59"/>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1:73" x14ac:dyDescent="0.25">
      <c r="A233" s="2"/>
      <c r="B233" s="2"/>
      <c r="C233" s="2"/>
      <c r="D233" s="2"/>
      <c r="E233" s="93"/>
      <c r="F233" s="2"/>
      <c r="G233" s="2"/>
      <c r="H233" s="2"/>
      <c r="I233" s="2"/>
      <c r="J233" s="2"/>
      <c r="K233" s="2"/>
      <c r="L233" s="2"/>
      <c r="M233" s="2"/>
      <c r="N233" s="2"/>
      <c r="O233" s="2"/>
      <c r="P233" s="2"/>
      <c r="Q233" s="2"/>
      <c r="R233" s="2"/>
      <c r="S233" s="2"/>
      <c r="T233" s="59"/>
      <c r="U233" s="59"/>
      <c r="V233" s="2"/>
      <c r="W233" s="3"/>
      <c r="X233" s="59"/>
      <c r="Y233" s="59"/>
      <c r="Z233" s="59"/>
      <c r="AA233" s="59"/>
      <c r="AB233" s="59"/>
      <c r="AC233" s="6"/>
      <c r="AD233" s="59"/>
      <c r="AE233" s="59"/>
      <c r="AF233" s="59"/>
      <c r="AG233" s="59"/>
      <c r="AH233" s="59"/>
      <c r="AI233" s="59"/>
      <c r="AJ233" s="59"/>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1:73" x14ac:dyDescent="0.25">
      <c r="A234" s="2"/>
      <c r="B234" s="2"/>
      <c r="C234" s="2"/>
      <c r="D234" s="2"/>
      <c r="E234" s="93"/>
      <c r="F234" s="2"/>
      <c r="G234" s="2"/>
      <c r="H234" s="2"/>
      <c r="I234" s="2"/>
      <c r="J234" s="2"/>
      <c r="K234" s="2"/>
      <c r="L234" s="2"/>
      <c r="M234" s="2"/>
      <c r="N234" s="2"/>
      <c r="O234" s="2"/>
      <c r="P234" s="2"/>
      <c r="Q234" s="2"/>
      <c r="R234" s="2"/>
      <c r="S234" s="2"/>
      <c r="T234" s="59"/>
      <c r="U234" s="59"/>
      <c r="V234" s="2"/>
      <c r="W234" s="3"/>
      <c r="X234" s="59"/>
      <c r="Y234" s="59"/>
      <c r="Z234" s="59"/>
      <c r="AA234" s="59"/>
      <c r="AB234" s="59"/>
      <c r="AC234" s="6"/>
      <c r="AD234" s="59"/>
      <c r="AE234" s="59"/>
      <c r="AF234" s="59"/>
      <c r="AG234" s="59"/>
      <c r="AH234" s="59"/>
      <c r="AI234" s="59"/>
      <c r="AJ234" s="59"/>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1:73" x14ac:dyDescent="0.25">
      <c r="A235" s="2"/>
      <c r="B235" s="2"/>
      <c r="C235" s="2"/>
      <c r="D235" s="2"/>
      <c r="E235" s="93"/>
      <c r="F235" s="2"/>
      <c r="G235" s="2"/>
      <c r="H235" s="2"/>
      <c r="I235" s="2"/>
      <c r="J235" s="2"/>
      <c r="K235" s="2"/>
      <c r="L235" s="2"/>
      <c r="M235" s="2"/>
      <c r="N235" s="2"/>
      <c r="O235" s="2"/>
      <c r="P235" s="2"/>
      <c r="Q235" s="2"/>
      <c r="R235" s="2"/>
      <c r="S235" s="2"/>
      <c r="T235" s="59"/>
      <c r="U235" s="59"/>
      <c r="V235" s="2"/>
      <c r="W235" s="3"/>
      <c r="X235" s="59"/>
      <c r="Y235" s="59"/>
      <c r="Z235" s="59"/>
      <c r="AA235" s="59"/>
      <c r="AB235" s="59"/>
      <c r="AC235" s="6"/>
      <c r="AD235" s="59"/>
      <c r="AE235" s="59"/>
      <c r="AF235" s="59"/>
      <c r="AG235" s="59"/>
      <c r="AH235" s="59"/>
      <c r="AI235" s="59"/>
      <c r="AJ235" s="59"/>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1:73" x14ac:dyDescent="0.25">
      <c r="A236" s="2"/>
      <c r="B236" s="2"/>
      <c r="C236" s="2"/>
      <c r="D236" s="2"/>
      <c r="E236" s="93"/>
      <c r="F236" s="2"/>
      <c r="G236" s="2"/>
      <c r="H236" s="2"/>
      <c r="I236" s="2"/>
      <c r="J236" s="2"/>
      <c r="K236" s="2"/>
      <c r="L236" s="2"/>
      <c r="M236" s="2"/>
      <c r="N236" s="2"/>
      <c r="O236" s="2"/>
      <c r="P236" s="2"/>
      <c r="Q236" s="2"/>
      <c r="R236" s="2"/>
      <c r="S236" s="2"/>
      <c r="T236" s="59"/>
      <c r="U236" s="59"/>
      <c r="V236" s="2"/>
      <c r="W236" s="3"/>
      <c r="X236" s="59"/>
      <c r="Y236" s="59"/>
      <c r="Z236" s="59"/>
      <c r="AA236" s="59"/>
      <c r="AB236" s="59"/>
      <c r="AC236" s="6"/>
      <c r="AD236" s="59"/>
      <c r="AE236" s="59"/>
      <c r="AF236" s="59"/>
      <c r="AG236" s="59"/>
      <c r="AH236" s="59"/>
      <c r="AI236" s="59"/>
      <c r="AJ236" s="59"/>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1:73" x14ac:dyDescent="0.25">
      <c r="A237" s="2"/>
      <c r="B237" s="2"/>
      <c r="C237" s="2"/>
      <c r="D237" s="2"/>
      <c r="E237" s="93"/>
      <c r="F237" s="2"/>
      <c r="G237" s="2"/>
      <c r="H237" s="2"/>
      <c r="I237" s="2"/>
      <c r="J237" s="2"/>
      <c r="K237" s="2"/>
      <c r="L237" s="2"/>
      <c r="M237" s="2"/>
      <c r="N237" s="2"/>
      <c r="O237" s="2"/>
      <c r="P237" s="2"/>
      <c r="Q237" s="2"/>
      <c r="R237" s="2"/>
      <c r="S237" s="2"/>
      <c r="T237" s="59"/>
      <c r="U237" s="59"/>
      <c r="V237" s="2"/>
      <c r="W237" s="3"/>
      <c r="X237" s="59"/>
      <c r="Y237" s="59"/>
      <c r="Z237" s="59"/>
      <c r="AA237" s="59"/>
      <c r="AB237" s="59"/>
      <c r="AC237" s="6"/>
      <c r="AD237" s="59"/>
      <c r="AE237" s="59"/>
      <c r="AF237" s="59"/>
      <c r="AG237" s="59"/>
      <c r="AH237" s="59"/>
      <c r="AI237" s="59"/>
      <c r="AJ237" s="59"/>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1:73" x14ac:dyDescent="0.25">
      <c r="A238" s="2"/>
      <c r="B238" s="2"/>
      <c r="C238" s="2"/>
      <c r="D238" s="2"/>
      <c r="E238" s="93"/>
      <c r="F238" s="2"/>
      <c r="G238" s="2"/>
      <c r="H238" s="2"/>
      <c r="I238" s="2"/>
      <c r="J238" s="2"/>
      <c r="K238" s="2"/>
      <c r="L238" s="2"/>
      <c r="M238" s="2"/>
      <c r="N238" s="2"/>
      <c r="O238" s="2"/>
      <c r="P238" s="2"/>
      <c r="Q238" s="2"/>
      <c r="R238" s="2"/>
      <c r="S238" s="2"/>
      <c r="T238" s="59"/>
      <c r="U238" s="59"/>
      <c r="V238" s="2"/>
      <c r="W238" s="3"/>
      <c r="X238" s="59"/>
      <c r="Y238" s="59"/>
      <c r="Z238" s="59"/>
      <c r="AA238" s="59"/>
      <c r="AB238" s="59"/>
      <c r="AC238" s="6"/>
      <c r="AD238" s="59"/>
      <c r="AE238" s="59"/>
      <c r="AF238" s="59"/>
      <c r="AG238" s="59"/>
      <c r="AH238" s="59"/>
      <c r="AI238" s="59"/>
      <c r="AJ238" s="59"/>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1:73" x14ac:dyDescent="0.25">
      <c r="A239" s="2"/>
      <c r="B239" s="2"/>
      <c r="C239" s="2"/>
      <c r="D239" s="2"/>
      <c r="E239" s="93"/>
      <c r="F239" s="2"/>
      <c r="G239" s="2"/>
      <c r="H239" s="2"/>
      <c r="I239" s="2"/>
      <c r="J239" s="2"/>
      <c r="K239" s="2"/>
      <c r="L239" s="2"/>
      <c r="M239" s="2"/>
      <c r="N239" s="2"/>
      <c r="O239" s="2"/>
      <c r="P239" s="2"/>
      <c r="Q239" s="2"/>
      <c r="R239" s="2"/>
      <c r="S239" s="2"/>
      <c r="T239" s="59"/>
      <c r="U239" s="59"/>
      <c r="V239" s="2"/>
      <c r="W239" s="3"/>
      <c r="X239" s="59"/>
      <c r="Y239" s="59"/>
      <c r="Z239" s="59"/>
      <c r="AA239" s="59"/>
      <c r="AB239" s="59"/>
      <c r="AC239" s="6"/>
      <c r="AD239" s="59"/>
      <c r="AE239" s="59"/>
      <c r="AF239" s="59"/>
      <c r="AG239" s="59"/>
      <c r="AH239" s="59"/>
      <c r="AI239" s="59"/>
      <c r="AJ239" s="59"/>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1:73" x14ac:dyDescent="0.25">
      <c r="A240" s="2"/>
      <c r="B240" s="2"/>
      <c r="C240" s="2"/>
      <c r="D240" s="2"/>
      <c r="E240" s="93"/>
      <c r="F240" s="2"/>
      <c r="G240" s="2"/>
      <c r="H240" s="2"/>
      <c r="I240" s="2"/>
      <c r="J240" s="2"/>
      <c r="K240" s="2"/>
      <c r="L240" s="2"/>
      <c r="M240" s="2"/>
      <c r="N240" s="2"/>
      <c r="O240" s="2"/>
      <c r="P240" s="2"/>
      <c r="Q240" s="2"/>
      <c r="R240" s="2"/>
      <c r="S240" s="2"/>
      <c r="T240" s="59"/>
      <c r="U240" s="59"/>
      <c r="V240" s="2"/>
      <c r="W240" s="3"/>
      <c r="X240" s="59"/>
      <c r="Y240" s="59"/>
      <c r="Z240" s="59"/>
      <c r="AA240" s="59"/>
      <c r="AB240" s="59"/>
      <c r="AC240" s="6"/>
      <c r="AD240" s="59"/>
      <c r="AE240" s="59"/>
      <c r="AF240" s="59"/>
      <c r="AG240" s="59"/>
      <c r="AH240" s="59"/>
      <c r="AI240" s="59"/>
      <c r="AJ240" s="59"/>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1:73" x14ac:dyDescent="0.25">
      <c r="A241" s="2"/>
      <c r="B241" s="2"/>
      <c r="C241" s="2"/>
      <c r="D241" s="2"/>
      <c r="E241" s="93"/>
      <c r="F241" s="2"/>
      <c r="G241" s="2"/>
      <c r="H241" s="2"/>
      <c r="I241" s="2"/>
      <c r="J241" s="2"/>
      <c r="K241" s="2"/>
      <c r="L241" s="2"/>
      <c r="M241" s="2"/>
      <c r="N241" s="2"/>
      <c r="O241" s="2"/>
      <c r="P241" s="2"/>
      <c r="Q241" s="2"/>
      <c r="R241" s="2"/>
      <c r="S241" s="2"/>
      <c r="T241" s="59"/>
      <c r="U241" s="59"/>
      <c r="V241" s="2"/>
      <c r="W241" s="3"/>
      <c r="X241" s="59"/>
      <c r="Y241" s="59"/>
      <c r="Z241" s="59"/>
      <c r="AA241" s="59"/>
      <c r="AB241" s="59"/>
      <c r="AC241" s="6"/>
      <c r="AD241" s="59"/>
      <c r="AE241" s="59"/>
      <c r="AF241" s="59"/>
      <c r="AG241" s="59"/>
      <c r="AH241" s="59"/>
      <c r="AI241" s="59"/>
      <c r="AJ241" s="59"/>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1:73" x14ac:dyDescent="0.25">
      <c r="A242" s="2"/>
      <c r="B242" s="2"/>
      <c r="C242" s="2"/>
      <c r="D242" s="2"/>
      <c r="E242" s="93"/>
      <c r="F242" s="2"/>
      <c r="G242" s="2"/>
      <c r="H242" s="2"/>
      <c r="I242" s="2"/>
      <c r="J242" s="2"/>
      <c r="K242" s="2"/>
      <c r="L242" s="2"/>
      <c r="M242" s="2"/>
      <c r="N242" s="2"/>
      <c r="O242" s="2"/>
      <c r="P242" s="2"/>
      <c r="Q242" s="2"/>
      <c r="R242" s="2"/>
      <c r="S242" s="2"/>
      <c r="T242" s="59"/>
      <c r="U242" s="59"/>
      <c r="V242" s="2"/>
      <c r="W242" s="3"/>
      <c r="X242" s="59"/>
      <c r="Y242" s="59"/>
      <c r="Z242" s="59"/>
      <c r="AA242" s="59"/>
      <c r="AB242" s="59"/>
      <c r="AC242" s="6"/>
      <c r="AD242" s="59"/>
      <c r="AE242" s="59"/>
      <c r="AF242" s="59"/>
      <c r="AG242" s="59"/>
      <c r="AH242" s="59"/>
      <c r="AI242" s="59"/>
      <c r="AJ242" s="59"/>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1:73" x14ac:dyDescent="0.25">
      <c r="A243" s="2"/>
      <c r="B243" s="2"/>
      <c r="C243" s="2"/>
      <c r="D243" s="2"/>
      <c r="E243" s="93"/>
      <c r="F243" s="2"/>
      <c r="G243" s="2"/>
      <c r="H243" s="2"/>
      <c r="I243" s="2"/>
      <c r="J243" s="2"/>
      <c r="K243" s="2"/>
      <c r="L243" s="2"/>
      <c r="M243" s="2"/>
      <c r="N243" s="2"/>
      <c r="O243" s="2"/>
      <c r="P243" s="2"/>
      <c r="Q243" s="2"/>
      <c r="R243" s="2"/>
      <c r="S243" s="2"/>
      <c r="T243" s="59"/>
      <c r="U243" s="59"/>
      <c r="V243" s="2"/>
      <c r="W243" s="3"/>
      <c r="X243" s="59"/>
      <c r="Y243" s="59"/>
      <c r="Z243" s="59"/>
      <c r="AA243" s="59"/>
      <c r="AB243" s="59"/>
      <c r="AC243" s="6"/>
      <c r="AD243" s="59"/>
      <c r="AE243" s="59"/>
      <c r="AF243" s="59"/>
      <c r="AG243" s="59"/>
      <c r="AH243" s="59"/>
      <c r="AI243" s="59"/>
      <c r="AJ243" s="59"/>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1:73" x14ac:dyDescent="0.25">
      <c r="A244" s="2"/>
      <c r="B244" s="2"/>
      <c r="C244" s="2"/>
      <c r="D244" s="2"/>
      <c r="E244" s="93"/>
      <c r="F244" s="2"/>
      <c r="G244" s="2"/>
      <c r="H244" s="2"/>
      <c r="I244" s="2"/>
      <c r="J244" s="2"/>
      <c r="K244" s="2"/>
      <c r="L244" s="2"/>
      <c r="M244" s="2"/>
      <c r="N244" s="2"/>
      <c r="O244" s="2"/>
      <c r="P244" s="2"/>
      <c r="Q244" s="2"/>
      <c r="R244" s="2"/>
      <c r="S244" s="2"/>
      <c r="T244" s="59"/>
      <c r="U244" s="59"/>
      <c r="V244" s="2"/>
      <c r="W244" s="3"/>
      <c r="X244" s="59"/>
      <c r="Y244" s="59"/>
      <c r="Z244" s="59"/>
      <c r="AA244" s="59"/>
      <c r="AB244" s="59"/>
      <c r="AC244" s="6"/>
      <c r="AD244" s="59"/>
      <c r="AE244" s="59"/>
      <c r="AF244" s="59"/>
      <c r="AG244" s="59"/>
      <c r="AH244" s="59"/>
      <c r="AI244" s="59"/>
      <c r="AJ244" s="59"/>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1:73" x14ac:dyDescent="0.25">
      <c r="A245" s="2"/>
      <c r="B245" s="2"/>
      <c r="C245" s="2"/>
      <c r="D245" s="2"/>
      <c r="E245" s="93"/>
      <c r="F245" s="2"/>
      <c r="G245" s="2"/>
      <c r="H245" s="2"/>
      <c r="I245" s="2"/>
      <c r="J245" s="2"/>
      <c r="K245" s="2"/>
      <c r="L245" s="2"/>
      <c r="M245" s="2"/>
      <c r="N245" s="2"/>
      <c r="O245" s="2"/>
      <c r="P245" s="2"/>
      <c r="Q245" s="2"/>
      <c r="R245" s="2"/>
      <c r="S245" s="2"/>
      <c r="T245" s="59"/>
      <c r="U245" s="59"/>
      <c r="V245" s="2"/>
      <c r="W245" s="3"/>
      <c r="X245" s="59"/>
      <c r="Y245" s="59"/>
      <c r="Z245" s="59"/>
      <c r="AA245" s="59"/>
      <c r="AB245" s="59"/>
      <c r="AC245" s="6"/>
      <c r="AD245" s="59"/>
      <c r="AE245" s="59"/>
      <c r="AF245" s="59"/>
      <c r="AG245" s="59"/>
      <c r="AH245" s="59"/>
      <c r="AI245" s="59"/>
      <c r="AJ245" s="59"/>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1:73" x14ac:dyDescent="0.25">
      <c r="A246" s="2"/>
      <c r="B246" s="2"/>
      <c r="C246" s="2"/>
      <c r="D246" s="2"/>
      <c r="E246" s="93"/>
      <c r="F246" s="2"/>
      <c r="G246" s="2"/>
      <c r="H246" s="2"/>
      <c r="I246" s="2"/>
      <c r="J246" s="2"/>
      <c r="K246" s="2"/>
      <c r="L246" s="2"/>
      <c r="M246" s="2"/>
      <c r="N246" s="2"/>
      <c r="O246" s="2"/>
      <c r="P246" s="2"/>
      <c r="Q246" s="2"/>
      <c r="R246" s="2"/>
      <c r="S246" s="2"/>
      <c r="T246" s="59"/>
      <c r="U246" s="59"/>
      <c r="V246" s="2"/>
      <c r="W246" s="3"/>
      <c r="X246" s="59"/>
      <c r="Y246" s="59"/>
      <c r="Z246" s="59"/>
      <c r="AA246" s="59"/>
      <c r="AB246" s="59"/>
      <c r="AC246" s="6"/>
      <c r="AD246" s="59"/>
      <c r="AE246" s="59"/>
      <c r="AF246" s="59"/>
      <c r="AG246" s="59"/>
      <c r="AH246" s="59"/>
      <c r="AI246" s="59"/>
      <c r="AJ246" s="59"/>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1:73" x14ac:dyDescent="0.25">
      <c r="A247" s="2"/>
      <c r="B247" s="2"/>
      <c r="C247" s="2"/>
      <c r="D247" s="2"/>
      <c r="E247" s="93"/>
      <c r="F247" s="2"/>
      <c r="G247" s="2"/>
      <c r="H247" s="2"/>
      <c r="I247" s="2"/>
      <c r="J247" s="2"/>
      <c r="K247" s="2"/>
      <c r="L247" s="2"/>
      <c r="M247" s="2"/>
      <c r="N247" s="2"/>
      <c r="O247" s="2"/>
      <c r="P247" s="2"/>
      <c r="Q247" s="2"/>
      <c r="R247" s="2"/>
      <c r="S247" s="2"/>
      <c r="T247" s="59"/>
      <c r="U247" s="59"/>
      <c r="V247" s="2"/>
      <c r="W247" s="3"/>
      <c r="X247" s="59"/>
      <c r="Y247" s="59"/>
      <c r="Z247" s="59"/>
      <c r="AA247" s="59"/>
      <c r="AB247" s="59"/>
      <c r="AC247" s="6"/>
      <c r="AD247" s="59"/>
      <c r="AE247" s="59"/>
      <c r="AF247" s="59"/>
      <c r="AG247" s="59"/>
      <c r="AH247" s="59"/>
      <c r="AI247" s="59"/>
      <c r="AJ247" s="59"/>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1:73" x14ac:dyDescent="0.25">
      <c r="A248" s="2"/>
      <c r="B248" s="2"/>
      <c r="C248" s="2"/>
      <c r="D248" s="2"/>
      <c r="E248" s="93"/>
      <c r="F248" s="2"/>
      <c r="G248" s="2"/>
      <c r="H248" s="2"/>
      <c r="I248" s="2"/>
      <c r="J248" s="2"/>
      <c r="K248" s="2"/>
      <c r="L248" s="2"/>
      <c r="M248" s="2"/>
      <c r="N248" s="2"/>
      <c r="O248" s="2"/>
      <c r="P248" s="2"/>
      <c r="Q248" s="2"/>
      <c r="R248" s="2"/>
      <c r="S248" s="2"/>
      <c r="T248" s="59"/>
      <c r="U248" s="59"/>
      <c r="V248" s="2"/>
      <c r="W248" s="3"/>
      <c r="X248" s="59"/>
      <c r="Y248" s="59"/>
      <c r="Z248" s="59"/>
      <c r="AA248" s="59"/>
      <c r="AB248" s="59"/>
      <c r="AC248" s="6"/>
      <c r="AD248" s="59"/>
      <c r="AE248" s="59"/>
      <c r="AF248" s="59"/>
      <c r="AG248" s="59"/>
      <c r="AH248" s="59"/>
      <c r="AI248" s="59"/>
      <c r="AJ248" s="59"/>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1:73" x14ac:dyDescent="0.25">
      <c r="A249" s="2"/>
      <c r="B249" s="2"/>
      <c r="C249" s="2"/>
      <c r="D249" s="2"/>
      <c r="E249" s="93"/>
      <c r="F249" s="2"/>
      <c r="G249" s="2"/>
      <c r="H249" s="2"/>
      <c r="I249" s="2"/>
      <c r="J249" s="2"/>
      <c r="K249" s="2"/>
      <c r="L249" s="2"/>
      <c r="M249" s="2"/>
      <c r="N249" s="2"/>
      <c r="O249" s="2"/>
      <c r="P249" s="2"/>
      <c r="Q249" s="2"/>
      <c r="R249" s="2"/>
      <c r="S249" s="2"/>
      <c r="T249" s="59"/>
      <c r="U249" s="59"/>
      <c r="V249" s="2"/>
      <c r="W249" s="3"/>
      <c r="X249" s="59"/>
      <c r="Y249" s="59"/>
      <c r="Z249" s="59"/>
      <c r="AA249" s="59"/>
      <c r="AB249" s="59"/>
      <c r="AC249" s="6"/>
      <c r="AD249" s="59"/>
      <c r="AE249" s="59"/>
      <c r="AF249" s="59"/>
      <c r="AG249" s="59"/>
      <c r="AH249" s="59"/>
      <c r="AI249" s="59"/>
      <c r="AJ249" s="59"/>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1:73" x14ac:dyDescent="0.25">
      <c r="A250" s="2"/>
      <c r="B250" s="2"/>
      <c r="C250" s="2"/>
      <c r="D250" s="2"/>
      <c r="E250" s="93"/>
      <c r="F250" s="2"/>
      <c r="G250" s="2"/>
      <c r="H250" s="2"/>
      <c r="I250" s="2"/>
      <c r="J250" s="2"/>
      <c r="K250" s="2"/>
      <c r="L250" s="2"/>
      <c r="M250" s="2"/>
      <c r="N250" s="2"/>
      <c r="O250" s="2"/>
      <c r="P250" s="2"/>
      <c r="Q250" s="2"/>
      <c r="R250" s="2"/>
      <c r="S250" s="2"/>
      <c r="T250" s="59"/>
      <c r="U250" s="59"/>
      <c r="V250" s="2"/>
      <c r="W250" s="3"/>
      <c r="X250" s="59"/>
      <c r="Y250" s="59"/>
      <c r="Z250" s="59"/>
      <c r="AA250" s="59"/>
      <c r="AB250" s="59"/>
      <c r="AC250" s="6"/>
      <c r="AD250" s="59"/>
      <c r="AE250" s="59"/>
      <c r="AF250" s="59"/>
      <c r="AG250" s="59"/>
      <c r="AH250" s="59"/>
      <c r="AI250" s="59"/>
      <c r="AJ250" s="59"/>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1:73" x14ac:dyDescent="0.25">
      <c r="A251" s="2"/>
      <c r="B251" s="2"/>
      <c r="C251" s="2"/>
      <c r="D251" s="2"/>
      <c r="E251" s="93"/>
      <c r="F251" s="2"/>
      <c r="G251" s="2"/>
      <c r="H251" s="2"/>
      <c r="I251" s="2"/>
      <c r="J251" s="2"/>
      <c r="K251" s="2"/>
      <c r="L251" s="2"/>
      <c r="M251" s="2"/>
      <c r="N251" s="2"/>
      <c r="O251" s="2"/>
      <c r="P251" s="2"/>
      <c r="Q251" s="2"/>
      <c r="R251" s="2"/>
      <c r="S251" s="2"/>
      <c r="T251" s="59"/>
      <c r="U251" s="59"/>
      <c r="V251" s="2"/>
      <c r="W251" s="3"/>
      <c r="X251" s="59"/>
      <c r="Y251" s="59"/>
      <c r="Z251" s="59"/>
      <c r="AA251" s="59"/>
      <c r="AB251" s="59"/>
      <c r="AC251" s="6"/>
      <c r="AD251" s="59"/>
      <c r="AE251" s="59"/>
      <c r="AF251" s="59"/>
      <c r="AG251" s="59"/>
      <c r="AH251" s="59"/>
      <c r="AI251" s="59"/>
      <c r="AJ251" s="59"/>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1:73" x14ac:dyDescent="0.25">
      <c r="A252" s="2"/>
      <c r="B252" s="2"/>
      <c r="C252" s="2"/>
      <c r="D252" s="2"/>
      <c r="E252" s="93"/>
      <c r="F252" s="2"/>
      <c r="G252" s="2"/>
      <c r="H252" s="2"/>
      <c r="I252" s="2"/>
      <c r="J252" s="2"/>
      <c r="K252" s="2"/>
      <c r="L252" s="2"/>
      <c r="M252" s="2"/>
      <c r="N252" s="2"/>
      <c r="O252" s="2"/>
      <c r="P252" s="2"/>
      <c r="Q252" s="2"/>
      <c r="R252" s="2"/>
      <c r="S252" s="2"/>
      <c r="T252" s="59"/>
      <c r="U252" s="59"/>
      <c r="V252" s="2"/>
      <c r="W252" s="3"/>
      <c r="X252" s="59"/>
      <c r="Y252" s="59"/>
      <c r="Z252" s="59"/>
      <c r="AA252" s="59"/>
      <c r="AB252" s="59"/>
      <c r="AC252" s="6"/>
      <c r="AD252" s="59"/>
      <c r="AE252" s="59"/>
      <c r="AF252" s="59"/>
      <c r="AG252" s="59"/>
      <c r="AH252" s="59"/>
      <c r="AI252" s="59"/>
      <c r="AJ252" s="59"/>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1:73" x14ac:dyDescent="0.25">
      <c r="A253" s="2"/>
      <c r="B253" s="2"/>
      <c r="C253" s="2"/>
      <c r="D253" s="2"/>
      <c r="E253" s="93"/>
      <c r="F253" s="2"/>
      <c r="G253" s="2"/>
      <c r="H253" s="2"/>
      <c r="I253" s="2"/>
      <c r="J253" s="2"/>
      <c r="K253" s="2"/>
      <c r="L253" s="2"/>
      <c r="M253" s="2"/>
      <c r="N253" s="2"/>
      <c r="O253" s="2"/>
      <c r="P253" s="2"/>
      <c r="Q253" s="2"/>
      <c r="R253" s="2"/>
      <c r="S253" s="2"/>
      <c r="T253" s="59"/>
      <c r="U253" s="59"/>
      <c r="V253" s="2"/>
      <c r="W253" s="3"/>
      <c r="X253" s="59"/>
      <c r="Y253" s="59"/>
      <c r="Z253" s="59"/>
      <c r="AA253" s="59"/>
      <c r="AB253" s="59"/>
      <c r="AC253" s="6"/>
      <c r="AD253" s="59"/>
      <c r="AE253" s="59"/>
      <c r="AF253" s="59"/>
      <c r="AG253" s="59"/>
      <c r="AH253" s="59"/>
      <c r="AI253" s="59"/>
      <c r="AJ253" s="59"/>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1:73" x14ac:dyDescent="0.25">
      <c r="A254" s="2"/>
      <c r="B254" s="2"/>
      <c r="C254" s="2"/>
      <c r="D254" s="2"/>
      <c r="E254" s="93"/>
      <c r="F254" s="2"/>
      <c r="G254" s="2"/>
      <c r="H254" s="2"/>
      <c r="I254" s="2"/>
      <c r="J254" s="2"/>
      <c r="K254" s="2"/>
      <c r="L254" s="2"/>
      <c r="M254" s="2"/>
      <c r="N254" s="2"/>
      <c r="O254" s="2"/>
      <c r="P254" s="2"/>
      <c r="Q254" s="2"/>
      <c r="R254" s="2"/>
      <c r="S254" s="2"/>
      <c r="T254" s="59"/>
      <c r="U254" s="59"/>
      <c r="V254" s="2"/>
      <c r="W254" s="3"/>
      <c r="X254" s="59"/>
      <c r="Y254" s="59"/>
      <c r="Z254" s="59"/>
      <c r="AA254" s="59"/>
      <c r="AB254" s="59"/>
      <c r="AC254" s="6"/>
      <c r="AD254" s="59"/>
      <c r="AE254" s="59"/>
      <c r="AF254" s="59"/>
      <c r="AG254" s="59"/>
      <c r="AH254" s="59"/>
      <c r="AI254" s="59"/>
      <c r="AJ254" s="59"/>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1:73" x14ac:dyDescent="0.25">
      <c r="A255" s="2"/>
      <c r="B255" s="2"/>
      <c r="C255" s="2"/>
      <c r="D255" s="2"/>
      <c r="E255" s="93"/>
      <c r="F255" s="2"/>
      <c r="G255" s="2"/>
      <c r="H255" s="2"/>
      <c r="I255" s="2"/>
      <c r="J255" s="2"/>
      <c r="K255" s="2"/>
      <c r="L255" s="2"/>
      <c r="M255" s="2"/>
      <c r="N255" s="2"/>
      <c r="O255" s="2"/>
      <c r="P255" s="2"/>
      <c r="Q255" s="2"/>
      <c r="R255" s="2"/>
      <c r="S255" s="2"/>
      <c r="T255" s="59"/>
      <c r="U255" s="59"/>
      <c r="V255" s="2"/>
      <c r="W255" s="3"/>
      <c r="X255" s="59"/>
      <c r="Y255" s="59"/>
      <c r="Z255" s="59"/>
      <c r="AA255" s="59"/>
      <c r="AB255" s="59"/>
      <c r="AC255" s="6"/>
      <c r="AD255" s="59"/>
      <c r="AE255" s="59"/>
      <c r="AF255" s="59"/>
      <c r="AG255" s="59"/>
      <c r="AH255" s="59"/>
      <c r="AI255" s="59"/>
      <c r="AJ255" s="59"/>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1:73" x14ac:dyDescent="0.25">
      <c r="A256" s="2"/>
      <c r="B256" s="2"/>
      <c r="C256" s="2"/>
      <c r="D256" s="2"/>
      <c r="E256" s="93"/>
      <c r="F256" s="2"/>
      <c r="G256" s="2"/>
      <c r="H256" s="2"/>
      <c r="I256" s="2"/>
      <c r="J256" s="2"/>
      <c r="K256" s="2"/>
      <c r="L256" s="2"/>
      <c r="M256" s="2"/>
      <c r="N256" s="2"/>
      <c r="O256" s="2"/>
      <c r="P256" s="2"/>
      <c r="Q256" s="2"/>
      <c r="R256" s="2"/>
      <c r="S256" s="2"/>
      <c r="T256" s="59"/>
      <c r="U256" s="59"/>
      <c r="V256" s="2"/>
      <c r="W256" s="3"/>
      <c r="X256" s="59"/>
      <c r="Y256" s="59"/>
      <c r="Z256" s="59"/>
      <c r="AA256" s="59"/>
      <c r="AB256" s="59"/>
      <c r="AC256" s="6"/>
      <c r="AD256" s="59"/>
      <c r="AE256" s="59"/>
      <c r="AF256" s="59"/>
      <c r="AG256" s="59"/>
      <c r="AH256" s="59"/>
      <c r="AI256" s="59"/>
      <c r="AJ256" s="59"/>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1:73" x14ac:dyDescent="0.25">
      <c r="A257" s="2"/>
      <c r="B257" s="2"/>
      <c r="C257" s="2"/>
      <c r="D257" s="2"/>
      <c r="E257" s="93"/>
      <c r="F257" s="2"/>
      <c r="G257" s="2"/>
      <c r="H257" s="2"/>
      <c r="I257" s="2"/>
      <c r="J257" s="2"/>
      <c r="K257" s="2"/>
      <c r="L257" s="2"/>
      <c r="M257" s="2"/>
      <c r="N257" s="2"/>
      <c r="O257" s="2"/>
      <c r="P257" s="2"/>
      <c r="Q257" s="2"/>
      <c r="R257" s="2"/>
      <c r="S257" s="2"/>
      <c r="T257" s="59"/>
      <c r="U257" s="59"/>
      <c r="V257" s="2"/>
      <c r="W257" s="3"/>
      <c r="X257" s="59"/>
      <c r="Y257" s="59"/>
      <c r="Z257" s="59"/>
      <c r="AA257" s="59"/>
      <c r="AB257" s="59"/>
      <c r="AC257" s="6"/>
      <c r="AD257" s="59"/>
      <c r="AE257" s="59"/>
      <c r="AF257" s="59"/>
      <c r="AG257" s="59"/>
      <c r="AH257" s="59"/>
      <c r="AI257" s="59"/>
      <c r="AJ257" s="59"/>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1:73" x14ac:dyDescent="0.25">
      <c r="A258" s="2"/>
      <c r="B258" s="2"/>
      <c r="C258" s="2"/>
      <c r="D258" s="2"/>
      <c r="E258" s="93"/>
      <c r="F258" s="2"/>
      <c r="G258" s="2"/>
      <c r="H258" s="2"/>
      <c r="I258" s="2"/>
      <c r="J258" s="2"/>
      <c r="K258" s="2"/>
      <c r="L258" s="2"/>
      <c r="M258" s="2"/>
      <c r="N258" s="2"/>
      <c r="O258" s="2"/>
      <c r="P258" s="2"/>
      <c r="Q258" s="2"/>
      <c r="R258" s="2"/>
      <c r="S258" s="2"/>
      <c r="T258" s="59"/>
      <c r="U258" s="59"/>
      <c r="V258" s="2"/>
      <c r="W258" s="3"/>
      <c r="X258" s="59"/>
      <c r="Y258" s="59"/>
      <c r="Z258" s="59"/>
      <c r="AA258" s="59"/>
      <c r="AB258" s="59"/>
      <c r="AC258" s="6"/>
      <c r="AD258" s="59"/>
      <c r="AE258" s="59"/>
      <c r="AF258" s="59"/>
      <c r="AG258" s="59"/>
      <c r="AH258" s="59"/>
      <c r="AI258" s="59"/>
      <c r="AJ258" s="59"/>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1:73" x14ac:dyDescent="0.25">
      <c r="A259" s="2"/>
      <c r="B259" s="2"/>
      <c r="C259" s="2"/>
      <c r="D259" s="2"/>
      <c r="E259" s="93"/>
      <c r="F259" s="2"/>
      <c r="G259" s="2"/>
      <c r="H259" s="2"/>
      <c r="I259" s="2"/>
      <c r="J259" s="2"/>
      <c r="K259" s="2"/>
      <c r="L259" s="2"/>
      <c r="M259" s="2"/>
      <c r="N259" s="2"/>
      <c r="O259" s="2"/>
      <c r="P259" s="2"/>
      <c r="Q259" s="2"/>
      <c r="R259" s="2"/>
      <c r="S259" s="2"/>
      <c r="T259" s="59"/>
      <c r="U259" s="59"/>
      <c r="V259" s="2"/>
      <c r="W259" s="3"/>
      <c r="X259" s="59"/>
      <c r="Y259" s="59"/>
      <c r="Z259" s="59"/>
      <c r="AA259" s="59"/>
      <c r="AB259" s="59"/>
      <c r="AC259" s="6"/>
      <c r="AD259" s="59"/>
      <c r="AE259" s="59"/>
      <c r="AF259" s="59"/>
      <c r="AG259" s="59"/>
      <c r="AH259" s="59"/>
      <c r="AI259" s="59"/>
      <c r="AJ259" s="59"/>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1:73" x14ac:dyDescent="0.25">
      <c r="A260" s="2"/>
      <c r="B260" s="2"/>
      <c r="C260" s="2"/>
      <c r="D260" s="2"/>
      <c r="E260" s="93"/>
      <c r="F260" s="2"/>
      <c r="G260" s="2"/>
      <c r="H260" s="2"/>
      <c r="I260" s="2"/>
      <c r="J260" s="2"/>
      <c r="K260" s="2"/>
      <c r="L260" s="2"/>
      <c r="M260" s="2"/>
      <c r="N260" s="2"/>
      <c r="O260" s="2"/>
      <c r="P260" s="2"/>
      <c r="Q260" s="2"/>
      <c r="R260" s="2"/>
      <c r="S260" s="2"/>
      <c r="T260" s="59"/>
      <c r="U260" s="59"/>
      <c r="V260" s="2"/>
      <c r="W260" s="3"/>
      <c r="X260" s="59"/>
      <c r="Y260" s="59"/>
      <c r="Z260" s="59"/>
      <c r="AA260" s="59"/>
      <c r="AB260" s="59"/>
      <c r="AC260" s="6"/>
      <c r="AD260" s="59"/>
      <c r="AE260" s="59"/>
      <c r="AF260" s="59"/>
      <c r="AG260" s="59"/>
      <c r="AH260" s="59"/>
      <c r="AI260" s="59"/>
      <c r="AJ260" s="59"/>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1:73" x14ac:dyDescent="0.25">
      <c r="A261" s="2"/>
      <c r="B261" s="2"/>
      <c r="C261" s="2"/>
      <c r="D261" s="2"/>
      <c r="E261" s="93"/>
      <c r="F261" s="2"/>
      <c r="G261" s="2"/>
      <c r="H261" s="2"/>
      <c r="I261" s="2"/>
      <c r="J261" s="2"/>
      <c r="K261" s="2"/>
      <c r="L261" s="2"/>
      <c r="M261" s="2"/>
      <c r="N261" s="2"/>
      <c r="O261" s="2"/>
      <c r="P261" s="2"/>
      <c r="Q261" s="2"/>
      <c r="R261" s="2"/>
      <c r="S261" s="2"/>
      <c r="T261" s="59"/>
      <c r="U261" s="59"/>
      <c r="V261" s="2"/>
      <c r="W261" s="3"/>
      <c r="X261" s="59"/>
      <c r="Y261" s="59"/>
      <c r="Z261" s="59"/>
      <c r="AA261" s="59"/>
      <c r="AB261" s="59"/>
      <c r="AC261" s="6"/>
      <c r="AD261" s="59"/>
      <c r="AE261" s="59"/>
      <c r="AF261" s="59"/>
      <c r="AG261" s="59"/>
      <c r="AH261" s="59"/>
      <c r="AI261" s="59"/>
      <c r="AJ261" s="59"/>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1:73" x14ac:dyDescent="0.25">
      <c r="A262" s="2"/>
      <c r="B262" s="2"/>
      <c r="C262" s="2"/>
      <c r="D262" s="2"/>
      <c r="E262" s="93"/>
      <c r="F262" s="2"/>
      <c r="G262" s="2"/>
      <c r="H262" s="2"/>
      <c r="I262" s="2"/>
      <c r="J262" s="2"/>
      <c r="K262" s="2"/>
      <c r="L262" s="2"/>
      <c r="M262" s="2"/>
      <c r="N262" s="2"/>
      <c r="O262" s="2"/>
      <c r="P262" s="2"/>
      <c r="Q262" s="2"/>
      <c r="R262" s="2"/>
      <c r="S262" s="2"/>
      <c r="T262" s="59"/>
      <c r="U262" s="59"/>
      <c r="V262" s="2"/>
      <c r="W262" s="3"/>
      <c r="X262" s="59"/>
      <c r="Y262" s="59"/>
      <c r="Z262" s="59"/>
      <c r="AA262" s="59"/>
      <c r="AB262" s="59"/>
      <c r="AC262" s="6"/>
      <c r="AD262" s="59"/>
      <c r="AE262" s="59"/>
      <c r="AF262" s="59"/>
      <c r="AG262" s="59"/>
      <c r="AH262" s="59"/>
      <c r="AI262" s="59"/>
      <c r="AJ262" s="59"/>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1:73" x14ac:dyDescent="0.25">
      <c r="A263" s="2"/>
      <c r="B263" s="2"/>
      <c r="C263" s="2"/>
      <c r="D263" s="2"/>
      <c r="E263" s="93"/>
      <c r="F263" s="2"/>
      <c r="G263" s="2"/>
      <c r="H263" s="2"/>
      <c r="I263" s="2"/>
      <c r="J263" s="2"/>
      <c r="K263" s="2"/>
      <c r="L263" s="2"/>
      <c r="M263" s="2"/>
      <c r="N263" s="2"/>
      <c r="O263" s="2"/>
      <c r="P263" s="2"/>
      <c r="Q263" s="2"/>
      <c r="R263" s="2"/>
      <c r="S263" s="2"/>
      <c r="T263" s="59"/>
      <c r="U263" s="59"/>
      <c r="V263" s="2"/>
      <c r="W263" s="3"/>
      <c r="X263" s="59"/>
      <c r="Y263" s="59"/>
      <c r="Z263" s="59"/>
      <c r="AA263" s="59"/>
      <c r="AB263" s="59"/>
      <c r="AC263" s="6"/>
      <c r="AD263" s="59"/>
      <c r="AE263" s="59"/>
      <c r="AF263" s="59"/>
      <c r="AG263" s="59"/>
      <c r="AH263" s="59"/>
      <c r="AI263" s="59"/>
      <c r="AJ263" s="59"/>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1:73" x14ac:dyDescent="0.25">
      <c r="A264" s="2"/>
      <c r="B264" s="2"/>
      <c r="C264" s="2"/>
      <c r="D264" s="2"/>
      <c r="E264" s="93"/>
      <c r="F264" s="2"/>
      <c r="G264" s="2"/>
      <c r="H264" s="2"/>
      <c r="I264" s="2"/>
      <c r="J264" s="2"/>
      <c r="K264" s="2"/>
      <c r="L264" s="2"/>
      <c r="M264" s="2"/>
      <c r="N264" s="2"/>
      <c r="O264" s="2"/>
      <c r="P264" s="2"/>
      <c r="Q264" s="2"/>
      <c r="R264" s="2"/>
      <c r="S264" s="2"/>
      <c r="T264" s="59"/>
      <c r="U264" s="59"/>
      <c r="V264" s="2"/>
      <c r="W264" s="3"/>
      <c r="X264" s="59"/>
      <c r="Y264" s="59"/>
      <c r="Z264" s="59"/>
      <c r="AA264" s="59"/>
      <c r="AB264" s="59"/>
      <c r="AC264" s="6"/>
      <c r="AD264" s="59"/>
      <c r="AE264" s="59"/>
      <c r="AF264" s="59"/>
      <c r="AG264" s="59"/>
      <c r="AH264" s="59"/>
      <c r="AI264" s="59"/>
      <c r="AJ264" s="59"/>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1:73" x14ac:dyDescent="0.25">
      <c r="A265" s="2"/>
      <c r="B265" s="2"/>
      <c r="C265" s="2"/>
      <c r="D265" s="2"/>
      <c r="E265" s="93"/>
      <c r="F265" s="2"/>
      <c r="G265" s="2"/>
      <c r="H265" s="2"/>
      <c r="I265" s="2"/>
      <c r="J265" s="2"/>
      <c r="K265" s="2"/>
      <c r="L265" s="2"/>
      <c r="M265" s="2"/>
      <c r="N265" s="2"/>
      <c r="O265" s="2"/>
      <c r="P265" s="2"/>
      <c r="Q265" s="2"/>
      <c r="R265" s="2"/>
      <c r="S265" s="2"/>
      <c r="T265" s="59"/>
      <c r="U265" s="59"/>
      <c r="V265" s="2"/>
      <c r="W265" s="3"/>
      <c r="X265" s="59"/>
      <c r="Y265" s="59"/>
      <c r="Z265" s="59"/>
      <c r="AA265" s="59"/>
      <c r="AB265" s="59"/>
      <c r="AC265" s="6"/>
      <c r="AD265" s="59"/>
      <c r="AE265" s="59"/>
      <c r="AF265" s="59"/>
      <c r="AG265" s="59"/>
      <c r="AH265" s="59"/>
      <c r="AI265" s="59"/>
      <c r="AJ265" s="59"/>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1:73" x14ac:dyDescent="0.25">
      <c r="A266" s="2"/>
      <c r="B266" s="2"/>
      <c r="C266" s="2"/>
      <c r="D266" s="2"/>
      <c r="E266" s="93"/>
      <c r="F266" s="2"/>
      <c r="G266" s="2"/>
      <c r="H266" s="2"/>
      <c r="I266" s="2"/>
      <c r="J266" s="2"/>
      <c r="K266" s="2"/>
      <c r="L266" s="2"/>
      <c r="M266" s="2"/>
      <c r="N266" s="2"/>
      <c r="O266" s="2"/>
      <c r="P266" s="2"/>
      <c r="Q266" s="2"/>
      <c r="R266" s="2"/>
      <c r="S266" s="2"/>
      <c r="T266" s="59"/>
      <c r="U266" s="59"/>
      <c r="V266" s="2"/>
      <c r="W266" s="3"/>
      <c r="X266" s="59"/>
      <c r="Y266" s="59"/>
      <c r="Z266" s="59"/>
      <c r="AA266" s="59"/>
      <c r="AB266" s="59"/>
      <c r="AC266" s="6"/>
      <c r="AD266" s="59"/>
      <c r="AE266" s="59"/>
      <c r="AF266" s="59"/>
      <c r="AG266" s="59"/>
      <c r="AH266" s="59"/>
      <c r="AI266" s="59"/>
      <c r="AJ266" s="59"/>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1:73" x14ac:dyDescent="0.25">
      <c r="A267" s="2"/>
      <c r="B267" s="2"/>
      <c r="C267" s="2"/>
      <c r="D267" s="2"/>
      <c r="E267" s="93"/>
      <c r="F267" s="2"/>
      <c r="G267" s="2"/>
      <c r="H267" s="2"/>
      <c r="I267" s="2"/>
      <c r="J267" s="2"/>
      <c r="K267" s="2"/>
      <c r="L267" s="2"/>
      <c r="M267" s="2"/>
      <c r="N267" s="2"/>
      <c r="O267" s="2"/>
      <c r="P267" s="2"/>
      <c r="Q267" s="2"/>
      <c r="R267" s="2"/>
      <c r="S267" s="2"/>
      <c r="T267" s="59"/>
      <c r="U267" s="59"/>
      <c r="V267" s="2"/>
      <c r="W267" s="3"/>
      <c r="X267" s="59"/>
      <c r="Y267" s="59"/>
      <c r="Z267" s="59"/>
      <c r="AA267" s="59"/>
      <c r="AB267" s="59"/>
      <c r="AC267" s="6"/>
      <c r="AD267" s="59"/>
      <c r="AE267" s="59"/>
      <c r="AF267" s="59"/>
      <c r="AG267" s="59"/>
      <c r="AH267" s="59"/>
      <c r="AI267" s="59"/>
      <c r="AJ267" s="59"/>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1:73" x14ac:dyDescent="0.25">
      <c r="A268" s="2"/>
      <c r="B268" s="2"/>
      <c r="C268" s="2"/>
      <c r="D268" s="2"/>
      <c r="E268" s="93"/>
      <c r="F268" s="2"/>
      <c r="G268" s="2"/>
      <c r="H268" s="2"/>
      <c r="I268" s="2"/>
      <c r="J268" s="2"/>
      <c r="K268" s="2"/>
      <c r="L268" s="2"/>
      <c r="M268" s="2"/>
      <c r="N268" s="2"/>
      <c r="O268" s="2"/>
      <c r="P268" s="2"/>
      <c r="Q268" s="2"/>
      <c r="R268" s="2"/>
      <c r="S268" s="2"/>
      <c r="T268" s="59"/>
      <c r="U268" s="59"/>
      <c r="V268" s="2"/>
      <c r="W268" s="3"/>
      <c r="X268" s="59"/>
      <c r="Y268" s="59"/>
      <c r="Z268" s="59"/>
      <c r="AA268" s="59"/>
      <c r="AB268" s="59"/>
      <c r="AC268" s="6"/>
      <c r="AD268" s="59"/>
      <c r="AE268" s="59"/>
      <c r="AF268" s="59"/>
      <c r="AG268" s="59"/>
      <c r="AH268" s="59"/>
      <c r="AI268" s="59"/>
      <c r="AJ268" s="59"/>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1:73" x14ac:dyDescent="0.25">
      <c r="A269" s="2"/>
      <c r="B269" s="2"/>
      <c r="C269" s="2"/>
      <c r="D269" s="2"/>
      <c r="E269" s="93"/>
      <c r="F269" s="2"/>
      <c r="G269" s="2"/>
      <c r="H269" s="2"/>
      <c r="I269" s="2"/>
      <c r="J269" s="2"/>
      <c r="K269" s="2"/>
      <c r="L269" s="2"/>
      <c r="M269" s="2"/>
      <c r="N269" s="2"/>
      <c r="O269" s="2"/>
      <c r="P269" s="2"/>
      <c r="Q269" s="2"/>
      <c r="R269" s="2"/>
      <c r="S269" s="2"/>
      <c r="T269" s="59"/>
      <c r="U269" s="59"/>
      <c r="V269" s="2"/>
      <c r="W269" s="3"/>
      <c r="X269" s="59"/>
      <c r="Y269" s="59"/>
      <c r="Z269" s="59"/>
      <c r="AA269" s="59"/>
      <c r="AB269" s="59"/>
      <c r="AC269" s="6"/>
      <c r="AD269" s="59"/>
      <c r="AE269" s="59"/>
      <c r="AF269" s="59"/>
      <c r="AG269" s="59"/>
      <c r="AH269" s="59"/>
      <c r="AI269" s="59"/>
      <c r="AJ269" s="59"/>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1:73" x14ac:dyDescent="0.25">
      <c r="A270" s="2"/>
      <c r="B270" s="2"/>
      <c r="C270" s="2"/>
      <c r="D270" s="2"/>
      <c r="E270" s="93"/>
      <c r="F270" s="2"/>
      <c r="G270" s="2"/>
      <c r="H270" s="2"/>
      <c r="I270" s="2"/>
      <c r="J270" s="2"/>
      <c r="K270" s="2"/>
      <c r="L270" s="2"/>
      <c r="M270" s="2"/>
      <c r="N270" s="2"/>
      <c r="O270" s="2"/>
      <c r="P270" s="2"/>
      <c r="Q270" s="2"/>
      <c r="R270" s="2"/>
      <c r="S270" s="2"/>
      <c r="T270" s="59"/>
      <c r="U270" s="59"/>
      <c r="V270" s="2"/>
      <c r="W270" s="3"/>
      <c r="X270" s="59"/>
      <c r="Y270" s="59"/>
      <c r="Z270" s="59"/>
      <c r="AA270" s="59"/>
      <c r="AB270" s="59"/>
      <c r="AC270" s="6"/>
      <c r="AD270" s="59"/>
      <c r="AE270" s="59"/>
      <c r="AF270" s="59"/>
      <c r="AG270" s="59"/>
      <c r="AH270" s="59"/>
      <c r="AI270" s="59"/>
      <c r="AJ270" s="59"/>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1:73" x14ac:dyDescent="0.25">
      <c r="A271" s="2"/>
      <c r="B271" s="2"/>
      <c r="C271" s="2"/>
      <c r="D271" s="2"/>
      <c r="E271" s="93"/>
      <c r="F271" s="2"/>
      <c r="G271" s="2"/>
      <c r="H271" s="2"/>
      <c r="I271" s="2"/>
      <c r="J271" s="2"/>
      <c r="K271" s="2"/>
      <c r="L271" s="2"/>
      <c r="M271" s="2"/>
      <c r="N271" s="2"/>
      <c r="O271" s="2"/>
      <c r="P271" s="2"/>
      <c r="Q271" s="2"/>
      <c r="R271" s="2"/>
      <c r="S271" s="2"/>
      <c r="T271" s="59"/>
      <c r="U271" s="59"/>
      <c r="V271" s="2"/>
      <c r="W271" s="3"/>
      <c r="X271" s="59"/>
      <c r="Y271" s="59"/>
      <c r="Z271" s="59"/>
      <c r="AA271" s="59"/>
      <c r="AB271" s="59"/>
      <c r="AC271" s="6"/>
      <c r="AD271" s="59"/>
      <c r="AE271" s="59"/>
      <c r="AF271" s="59"/>
      <c r="AG271" s="59"/>
      <c r="AH271" s="59"/>
      <c r="AI271" s="59"/>
      <c r="AJ271" s="59"/>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1:73" x14ac:dyDescent="0.25">
      <c r="A272" s="2"/>
      <c r="B272" s="2"/>
      <c r="C272" s="2"/>
      <c r="D272" s="2"/>
      <c r="E272" s="93"/>
      <c r="F272" s="2"/>
      <c r="G272" s="2"/>
      <c r="H272" s="2"/>
      <c r="I272" s="2"/>
      <c r="J272" s="2"/>
      <c r="K272" s="2"/>
      <c r="L272" s="2"/>
      <c r="M272" s="2"/>
      <c r="N272" s="2"/>
      <c r="O272" s="2"/>
      <c r="P272" s="2"/>
      <c r="Q272" s="2"/>
      <c r="R272" s="2"/>
      <c r="S272" s="2"/>
      <c r="T272" s="59"/>
      <c r="U272" s="59"/>
      <c r="V272" s="2"/>
      <c r="W272" s="3"/>
      <c r="X272" s="59"/>
      <c r="Y272" s="59"/>
      <c r="Z272" s="59"/>
      <c r="AA272" s="59"/>
      <c r="AB272" s="59"/>
      <c r="AC272" s="6"/>
      <c r="AD272" s="59"/>
      <c r="AE272" s="59"/>
      <c r="AF272" s="59"/>
      <c r="AG272" s="59"/>
      <c r="AH272" s="59"/>
      <c r="AI272" s="59"/>
      <c r="AJ272" s="59"/>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1:73" x14ac:dyDescent="0.25">
      <c r="A273" s="2"/>
      <c r="B273" s="2"/>
      <c r="C273" s="2"/>
      <c r="D273" s="2"/>
      <c r="E273" s="93"/>
      <c r="F273" s="2"/>
      <c r="G273" s="2"/>
      <c r="H273" s="2"/>
      <c r="I273" s="2"/>
      <c r="J273" s="2"/>
      <c r="K273" s="2"/>
      <c r="L273" s="2"/>
      <c r="M273" s="2"/>
      <c r="N273" s="2"/>
      <c r="O273" s="2"/>
      <c r="P273" s="2"/>
      <c r="Q273" s="2"/>
      <c r="R273" s="2"/>
      <c r="S273" s="2"/>
      <c r="T273" s="59"/>
      <c r="U273" s="59"/>
      <c r="V273" s="2"/>
      <c r="W273" s="3"/>
      <c r="X273" s="59"/>
      <c r="Y273" s="59"/>
      <c r="Z273" s="59"/>
      <c r="AA273" s="59"/>
      <c r="AB273" s="59"/>
      <c r="AC273" s="6"/>
      <c r="AD273" s="59"/>
      <c r="AE273" s="59"/>
      <c r="AF273" s="59"/>
      <c r="AG273" s="59"/>
      <c r="AH273" s="59"/>
      <c r="AI273" s="59"/>
      <c r="AJ273" s="59"/>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1:73" x14ac:dyDescent="0.25">
      <c r="A274" s="2"/>
      <c r="B274" s="2"/>
      <c r="C274" s="2"/>
      <c r="D274" s="2"/>
      <c r="E274" s="93"/>
      <c r="F274" s="2"/>
      <c r="G274" s="2"/>
      <c r="H274" s="2"/>
      <c r="I274" s="2"/>
      <c r="J274" s="2"/>
      <c r="K274" s="2"/>
      <c r="L274" s="2"/>
      <c r="M274" s="2"/>
      <c r="N274" s="2"/>
      <c r="O274" s="2"/>
      <c r="P274" s="2"/>
      <c r="Q274" s="2"/>
      <c r="R274" s="2"/>
      <c r="S274" s="2"/>
      <c r="T274" s="59"/>
      <c r="U274" s="59"/>
      <c r="V274" s="2"/>
      <c r="W274" s="3"/>
      <c r="X274" s="59"/>
      <c r="Y274" s="59"/>
      <c r="Z274" s="59"/>
      <c r="AA274" s="59"/>
      <c r="AB274" s="59"/>
      <c r="AC274" s="6"/>
      <c r="AD274" s="59"/>
      <c r="AE274" s="59"/>
      <c r="AF274" s="59"/>
      <c r="AG274" s="59"/>
      <c r="AH274" s="59"/>
      <c r="AI274" s="59"/>
      <c r="AJ274" s="59"/>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1:73" x14ac:dyDescent="0.25">
      <c r="A275" s="2"/>
      <c r="B275" s="2"/>
      <c r="C275" s="2"/>
      <c r="D275" s="2"/>
      <c r="E275" s="93"/>
      <c r="F275" s="2"/>
      <c r="G275" s="2"/>
      <c r="H275" s="2"/>
      <c r="I275" s="2"/>
      <c r="J275" s="2"/>
      <c r="K275" s="2"/>
      <c r="L275" s="2"/>
      <c r="M275" s="2"/>
      <c r="N275" s="2"/>
      <c r="O275" s="2"/>
      <c r="P275" s="2"/>
      <c r="Q275" s="2"/>
      <c r="R275" s="2"/>
      <c r="S275" s="2"/>
      <c r="T275" s="59"/>
      <c r="U275" s="59"/>
      <c r="V275" s="2"/>
      <c r="W275" s="3"/>
      <c r="X275" s="59"/>
      <c r="Y275" s="59"/>
      <c r="Z275" s="59"/>
      <c r="AA275" s="59"/>
      <c r="AB275" s="59"/>
      <c r="AC275" s="6"/>
      <c r="AD275" s="59"/>
      <c r="AE275" s="59"/>
      <c r="AF275" s="59"/>
      <c r="AG275" s="59"/>
      <c r="AH275" s="59"/>
      <c r="AI275" s="59"/>
      <c r="AJ275" s="59"/>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1:73" x14ac:dyDescent="0.25">
      <c r="A276" s="2"/>
      <c r="B276" s="2"/>
      <c r="C276" s="2"/>
      <c r="D276" s="2"/>
      <c r="E276" s="93"/>
      <c r="F276" s="2"/>
      <c r="G276" s="2"/>
      <c r="H276" s="2"/>
      <c r="I276" s="2"/>
      <c r="J276" s="2"/>
      <c r="K276" s="2"/>
      <c r="L276" s="2"/>
      <c r="M276" s="2"/>
      <c r="N276" s="2"/>
      <c r="O276" s="2"/>
      <c r="P276" s="2"/>
      <c r="Q276" s="2"/>
      <c r="R276" s="2"/>
      <c r="S276" s="2"/>
      <c r="T276" s="59"/>
      <c r="U276" s="59"/>
      <c r="V276" s="2"/>
      <c r="W276" s="3"/>
      <c r="X276" s="59"/>
      <c r="Y276" s="59"/>
      <c r="Z276" s="59"/>
      <c r="AA276" s="59"/>
      <c r="AB276" s="59"/>
      <c r="AC276" s="6"/>
      <c r="AD276" s="59"/>
      <c r="AE276" s="59"/>
      <c r="AF276" s="59"/>
      <c r="AG276" s="59"/>
      <c r="AH276" s="59"/>
      <c r="AI276" s="59"/>
      <c r="AJ276" s="59"/>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1:73" x14ac:dyDescent="0.25">
      <c r="A277" s="2"/>
      <c r="B277" s="2"/>
      <c r="C277" s="2"/>
      <c r="D277" s="2"/>
      <c r="E277" s="93"/>
      <c r="F277" s="2"/>
      <c r="G277" s="2"/>
      <c r="H277" s="2"/>
      <c r="I277" s="2"/>
      <c r="J277" s="2"/>
      <c r="K277" s="2"/>
      <c r="L277" s="2"/>
      <c r="M277" s="2"/>
      <c r="N277" s="2"/>
      <c r="O277" s="2"/>
      <c r="P277" s="2"/>
      <c r="Q277" s="2"/>
      <c r="R277" s="2"/>
      <c r="S277" s="2"/>
      <c r="T277" s="59"/>
      <c r="U277" s="59"/>
      <c r="V277" s="2"/>
      <c r="W277" s="3"/>
      <c r="X277" s="59"/>
      <c r="Y277" s="59"/>
      <c r="Z277" s="59"/>
      <c r="AA277" s="59"/>
      <c r="AB277" s="59"/>
      <c r="AC277" s="6"/>
      <c r="AD277" s="59"/>
      <c r="AE277" s="59"/>
      <c r="AF277" s="59"/>
      <c r="AG277" s="59"/>
      <c r="AH277" s="59"/>
      <c r="AI277" s="59"/>
      <c r="AJ277" s="59"/>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1:73" x14ac:dyDescent="0.25">
      <c r="A278" s="2"/>
      <c r="B278" s="2"/>
      <c r="C278" s="2"/>
      <c r="D278" s="2"/>
      <c r="E278" s="93"/>
      <c r="F278" s="2"/>
      <c r="G278" s="2"/>
      <c r="H278" s="2"/>
      <c r="I278" s="2"/>
      <c r="J278" s="2"/>
      <c r="K278" s="2"/>
      <c r="L278" s="2"/>
      <c r="M278" s="2"/>
      <c r="N278" s="2"/>
      <c r="O278" s="2"/>
      <c r="P278" s="2"/>
      <c r="Q278" s="2"/>
      <c r="R278" s="2"/>
      <c r="S278" s="2"/>
      <c r="T278" s="59"/>
      <c r="U278" s="59"/>
      <c r="V278" s="2"/>
      <c r="W278" s="3"/>
      <c r="X278" s="59"/>
      <c r="Y278" s="59"/>
      <c r="Z278" s="59"/>
      <c r="AA278" s="59"/>
      <c r="AB278" s="59"/>
      <c r="AC278" s="6"/>
      <c r="AD278" s="59"/>
      <c r="AE278" s="59"/>
      <c r="AF278" s="59"/>
      <c r="AG278" s="59"/>
      <c r="AH278" s="59"/>
      <c r="AI278" s="59"/>
      <c r="AJ278" s="59"/>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1:73" x14ac:dyDescent="0.25">
      <c r="A279" s="2"/>
      <c r="B279" s="2"/>
      <c r="C279" s="2"/>
      <c r="D279" s="2"/>
      <c r="E279" s="93"/>
      <c r="F279" s="2"/>
      <c r="G279" s="2"/>
      <c r="H279" s="2"/>
      <c r="I279" s="2"/>
      <c r="J279" s="2"/>
      <c r="K279" s="2"/>
      <c r="L279" s="2"/>
      <c r="M279" s="2"/>
      <c r="N279" s="2"/>
      <c r="O279" s="2"/>
      <c r="P279" s="2"/>
      <c r="Q279" s="2"/>
      <c r="R279" s="2"/>
      <c r="S279" s="2"/>
      <c r="T279" s="59"/>
      <c r="U279" s="59"/>
      <c r="V279" s="2"/>
      <c r="W279" s="3"/>
      <c r="X279" s="59"/>
      <c r="Y279" s="59"/>
      <c r="Z279" s="59"/>
      <c r="AA279" s="59"/>
      <c r="AB279" s="59"/>
      <c r="AC279" s="6"/>
      <c r="AD279" s="59"/>
      <c r="AE279" s="59"/>
      <c r="AF279" s="59"/>
      <c r="AG279" s="59"/>
      <c r="AH279" s="59"/>
      <c r="AI279" s="59"/>
      <c r="AJ279" s="59"/>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1:73" x14ac:dyDescent="0.25">
      <c r="A280" s="2"/>
      <c r="B280" s="2"/>
      <c r="C280" s="2"/>
      <c r="D280" s="2"/>
      <c r="E280" s="93"/>
      <c r="F280" s="2"/>
      <c r="G280" s="2"/>
      <c r="H280" s="2"/>
      <c r="I280" s="2"/>
      <c r="J280" s="2"/>
      <c r="K280" s="2"/>
      <c r="L280" s="2"/>
      <c r="M280" s="2"/>
      <c r="N280" s="2"/>
      <c r="O280" s="2"/>
      <c r="P280" s="2"/>
      <c r="Q280" s="2"/>
      <c r="R280" s="2"/>
      <c r="S280" s="2"/>
      <c r="T280" s="59"/>
      <c r="U280" s="59"/>
      <c r="V280" s="2"/>
      <c r="W280" s="3"/>
      <c r="X280" s="59"/>
      <c r="Y280" s="59"/>
      <c r="Z280" s="59"/>
      <c r="AA280" s="59"/>
      <c r="AB280" s="59"/>
      <c r="AC280" s="6"/>
      <c r="AD280" s="59"/>
      <c r="AE280" s="59"/>
      <c r="AF280" s="59"/>
      <c r="AG280" s="59"/>
      <c r="AH280" s="59"/>
      <c r="AI280" s="59"/>
      <c r="AJ280" s="59"/>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1:73" x14ac:dyDescent="0.25">
      <c r="A281" s="2"/>
      <c r="B281" s="2"/>
      <c r="C281" s="2"/>
      <c r="D281" s="2"/>
      <c r="E281" s="93"/>
      <c r="F281" s="2"/>
      <c r="G281" s="2"/>
      <c r="H281" s="2"/>
      <c r="I281" s="2"/>
      <c r="J281" s="2"/>
      <c r="K281" s="2"/>
      <c r="L281" s="2"/>
      <c r="M281" s="2"/>
      <c r="N281" s="2"/>
      <c r="O281" s="2"/>
      <c r="P281" s="2"/>
      <c r="Q281" s="2"/>
      <c r="R281" s="2"/>
      <c r="S281" s="2"/>
      <c r="T281" s="59"/>
      <c r="U281" s="59"/>
      <c r="V281" s="2"/>
      <c r="W281" s="3"/>
      <c r="X281" s="59"/>
      <c r="Y281" s="59"/>
      <c r="Z281" s="59"/>
      <c r="AA281" s="59"/>
      <c r="AB281" s="59"/>
      <c r="AC281" s="6"/>
      <c r="AD281" s="59"/>
      <c r="AE281" s="59"/>
      <c r="AF281" s="59"/>
      <c r="AG281" s="59"/>
      <c r="AH281" s="59"/>
      <c r="AI281" s="59"/>
      <c r="AJ281" s="59"/>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1:73" x14ac:dyDescent="0.25">
      <c r="A282" s="2"/>
      <c r="B282" s="2"/>
      <c r="C282" s="2"/>
      <c r="D282" s="2"/>
      <c r="E282" s="93"/>
      <c r="F282" s="2"/>
      <c r="G282" s="2"/>
      <c r="H282" s="2"/>
      <c r="I282" s="2"/>
      <c r="J282" s="2"/>
      <c r="K282" s="2"/>
      <c r="L282" s="2"/>
      <c r="M282" s="2"/>
      <c r="N282" s="2"/>
      <c r="O282" s="2"/>
      <c r="P282" s="2"/>
      <c r="Q282" s="2"/>
      <c r="R282" s="2"/>
      <c r="S282" s="2"/>
      <c r="T282" s="59"/>
      <c r="U282" s="59"/>
      <c r="V282" s="2"/>
      <c r="W282" s="3"/>
      <c r="X282" s="59"/>
      <c r="Y282" s="59"/>
      <c r="Z282" s="59"/>
      <c r="AA282" s="59"/>
      <c r="AB282" s="59"/>
      <c r="AC282" s="6"/>
      <c r="AD282" s="59"/>
      <c r="AE282" s="59"/>
      <c r="AF282" s="59"/>
      <c r="AG282" s="59"/>
      <c r="AH282" s="59"/>
      <c r="AI282" s="59"/>
      <c r="AJ282" s="59"/>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1:73" x14ac:dyDescent="0.25">
      <c r="A283" s="2"/>
      <c r="B283" s="2"/>
      <c r="C283" s="2"/>
      <c r="D283" s="2"/>
      <c r="E283" s="93"/>
      <c r="F283" s="2"/>
      <c r="G283" s="2"/>
      <c r="H283" s="2"/>
      <c r="I283" s="2"/>
      <c r="J283" s="2"/>
      <c r="K283" s="2"/>
      <c r="L283" s="2"/>
      <c r="M283" s="2"/>
      <c r="N283" s="2"/>
      <c r="O283" s="2"/>
      <c r="P283" s="2"/>
      <c r="Q283" s="2"/>
      <c r="R283" s="2"/>
      <c r="S283" s="2"/>
      <c r="T283" s="59"/>
      <c r="U283" s="59"/>
      <c r="V283" s="2"/>
      <c r="W283" s="3"/>
      <c r="X283" s="59"/>
      <c r="Y283" s="59"/>
      <c r="Z283" s="59"/>
      <c r="AA283" s="59"/>
      <c r="AB283" s="59"/>
      <c r="AC283" s="6"/>
      <c r="AD283" s="59"/>
      <c r="AE283" s="59"/>
      <c r="AF283" s="59"/>
      <c r="AG283" s="59"/>
      <c r="AH283" s="59"/>
      <c r="AI283" s="59"/>
      <c r="AJ283" s="59"/>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1:73" x14ac:dyDescent="0.25">
      <c r="A284" s="2"/>
      <c r="B284" s="2"/>
      <c r="C284" s="2"/>
      <c r="D284" s="2"/>
      <c r="E284" s="93"/>
      <c r="F284" s="2"/>
      <c r="G284" s="2"/>
      <c r="H284" s="2"/>
      <c r="I284" s="2"/>
      <c r="J284" s="2"/>
      <c r="K284" s="2"/>
      <c r="L284" s="2"/>
      <c r="M284" s="2"/>
      <c r="N284" s="2"/>
      <c r="O284" s="2"/>
      <c r="P284" s="2"/>
      <c r="Q284" s="2"/>
      <c r="R284" s="2"/>
      <c r="S284" s="2"/>
      <c r="T284" s="59"/>
      <c r="U284" s="59"/>
      <c r="V284" s="2"/>
      <c r="W284" s="3"/>
      <c r="X284" s="59"/>
      <c r="Y284" s="59"/>
      <c r="Z284" s="59"/>
      <c r="AA284" s="59"/>
      <c r="AB284" s="59"/>
      <c r="AC284" s="6"/>
      <c r="AD284" s="59"/>
      <c r="AE284" s="59"/>
      <c r="AF284" s="59"/>
      <c r="AG284" s="59"/>
      <c r="AH284" s="59"/>
      <c r="AI284" s="59"/>
      <c r="AJ284" s="59"/>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1:73" x14ac:dyDescent="0.25">
      <c r="A285" s="2"/>
      <c r="B285" s="2"/>
      <c r="C285" s="2"/>
      <c r="D285" s="2"/>
      <c r="E285" s="93"/>
      <c r="F285" s="2"/>
      <c r="G285" s="2"/>
      <c r="H285" s="2"/>
      <c r="I285" s="2"/>
      <c r="J285" s="2"/>
      <c r="K285" s="2"/>
      <c r="L285" s="2"/>
      <c r="M285" s="2"/>
      <c r="N285" s="2"/>
      <c r="O285" s="2"/>
      <c r="P285" s="2"/>
      <c r="Q285" s="2"/>
      <c r="R285" s="2"/>
      <c r="S285" s="2"/>
      <c r="T285" s="59"/>
      <c r="U285" s="59"/>
      <c r="V285" s="2"/>
      <c r="W285" s="3"/>
      <c r="X285" s="59"/>
      <c r="Y285" s="59"/>
      <c r="Z285" s="59"/>
      <c r="AA285" s="59"/>
      <c r="AB285" s="59"/>
      <c r="AC285" s="6"/>
      <c r="AD285" s="59"/>
      <c r="AE285" s="59"/>
      <c r="AF285" s="59"/>
      <c r="AG285" s="59"/>
      <c r="AH285" s="59"/>
      <c r="AI285" s="59"/>
      <c r="AJ285" s="59"/>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1:73" x14ac:dyDescent="0.25">
      <c r="A286" s="2"/>
      <c r="B286" s="2"/>
      <c r="C286" s="2"/>
      <c r="D286" s="2"/>
      <c r="E286" s="93"/>
      <c r="F286" s="2"/>
      <c r="G286" s="2"/>
      <c r="H286" s="2"/>
      <c r="I286" s="2"/>
      <c r="J286" s="2"/>
      <c r="K286" s="2"/>
      <c r="L286" s="2"/>
      <c r="M286" s="2"/>
      <c r="N286" s="2"/>
      <c r="O286" s="2"/>
      <c r="P286" s="2"/>
      <c r="Q286" s="2"/>
      <c r="R286" s="2"/>
      <c r="S286" s="2"/>
      <c r="T286" s="59"/>
      <c r="U286" s="59"/>
      <c r="V286" s="2"/>
      <c r="W286" s="3"/>
      <c r="X286" s="59"/>
      <c r="Y286" s="59"/>
      <c r="Z286" s="59"/>
      <c r="AA286" s="59"/>
      <c r="AB286" s="59"/>
      <c r="AC286" s="6"/>
      <c r="AD286" s="59"/>
      <c r="AE286" s="59"/>
      <c r="AF286" s="59"/>
      <c r="AG286" s="59"/>
      <c r="AH286" s="59"/>
      <c r="AI286" s="59"/>
      <c r="AJ286" s="59"/>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1:73" x14ac:dyDescent="0.25">
      <c r="A287" s="2"/>
      <c r="B287" s="2"/>
      <c r="C287" s="2"/>
      <c r="D287" s="2"/>
      <c r="E287" s="93"/>
      <c r="F287" s="2"/>
      <c r="G287" s="2"/>
      <c r="H287" s="2"/>
      <c r="I287" s="2"/>
      <c r="J287" s="2"/>
      <c r="K287" s="2"/>
      <c r="L287" s="2"/>
      <c r="M287" s="2"/>
      <c r="N287" s="2"/>
      <c r="O287" s="2"/>
      <c r="P287" s="2"/>
      <c r="Q287" s="2"/>
      <c r="R287" s="2"/>
      <c r="S287" s="2"/>
      <c r="T287" s="59"/>
      <c r="U287" s="59"/>
      <c r="V287" s="2"/>
      <c r="W287" s="3"/>
      <c r="X287" s="59"/>
      <c r="Y287" s="59"/>
      <c r="Z287" s="59"/>
      <c r="AA287" s="59"/>
      <c r="AB287" s="59"/>
      <c r="AC287" s="6"/>
      <c r="AD287" s="59"/>
      <c r="AE287" s="59"/>
      <c r="AF287" s="59"/>
      <c r="AG287" s="59"/>
      <c r="AH287" s="59"/>
      <c r="AI287" s="59"/>
      <c r="AJ287" s="59"/>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1:73" x14ac:dyDescent="0.25">
      <c r="A288" s="2"/>
      <c r="B288" s="2"/>
      <c r="C288" s="2"/>
      <c r="D288" s="2"/>
      <c r="E288" s="93"/>
      <c r="F288" s="2"/>
      <c r="G288" s="2"/>
      <c r="H288" s="2"/>
      <c r="I288" s="2"/>
      <c r="J288" s="2"/>
      <c r="K288" s="2"/>
      <c r="L288" s="2"/>
      <c r="M288" s="2"/>
      <c r="N288" s="2"/>
      <c r="O288" s="2"/>
      <c r="P288" s="2"/>
      <c r="Q288" s="2"/>
      <c r="R288" s="2"/>
      <c r="S288" s="2"/>
      <c r="T288" s="59"/>
      <c r="U288" s="59"/>
      <c r="V288" s="2"/>
      <c r="W288" s="3"/>
      <c r="X288" s="59"/>
      <c r="Y288" s="59"/>
      <c r="Z288" s="59"/>
      <c r="AA288" s="59"/>
      <c r="AB288" s="59"/>
      <c r="AC288" s="6"/>
      <c r="AD288" s="59"/>
      <c r="AE288" s="59"/>
      <c r="AF288" s="59"/>
      <c r="AG288" s="59"/>
      <c r="AH288" s="59"/>
      <c r="AI288" s="59"/>
      <c r="AJ288" s="59"/>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1:73" x14ac:dyDescent="0.25">
      <c r="A289" s="2"/>
      <c r="B289" s="2"/>
      <c r="C289" s="2"/>
      <c r="D289" s="2"/>
      <c r="E289" s="93"/>
      <c r="F289" s="2"/>
      <c r="G289" s="2"/>
      <c r="H289" s="2"/>
      <c r="I289" s="2"/>
      <c r="J289" s="2"/>
      <c r="K289" s="2"/>
      <c r="L289" s="2"/>
      <c r="M289" s="2"/>
      <c r="N289" s="2"/>
      <c r="O289" s="2"/>
      <c r="P289" s="2"/>
      <c r="Q289" s="2"/>
      <c r="R289" s="2"/>
      <c r="S289" s="2"/>
      <c r="T289" s="59"/>
      <c r="U289" s="59"/>
      <c r="V289" s="2"/>
      <c r="W289" s="3"/>
      <c r="X289" s="59"/>
      <c r="Y289" s="59"/>
      <c r="Z289" s="59"/>
      <c r="AA289" s="59"/>
      <c r="AB289" s="59"/>
      <c r="AC289" s="6"/>
      <c r="AD289" s="59"/>
      <c r="AE289" s="59"/>
      <c r="AF289" s="59"/>
      <c r="AG289" s="59"/>
      <c r="AH289" s="59"/>
      <c r="AI289" s="59"/>
      <c r="AJ289" s="59"/>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1:73" x14ac:dyDescent="0.25">
      <c r="A290" s="2"/>
      <c r="B290" s="2"/>
      <c r="C290" s="2"/>
      <c r="D290" s="2"/>
      <c r="E290" s="93"/>
      <c r="F290" s="2"/>
      <c r="G290" s="2"/>
      <c r="H290" s="2"/>
      <c r="I290" s="2"/>
      <c r="J290" s="2"/>
      <c r="K290" s="2"/>
      <c r="L290" s="2"/>
      <c r="M290" s="2"/>
      <c r="N290" s="2"/>
      <c r="O290" s="2"/>
      <c r="P290" s="2"/>
      <c r="Q290" s="2"/>
      <c r="R290" s="2"/>
      <c r="S290" s="2"/>
      <c r="T290" s="59"/>
      <c r="U290" s="59"/>
      <c r="V290" s="2"/>
      <c r="W290" s="3"/>
      <c r="X290" s="59"/>
      <c r="Y290" s="59"/>
      <c r="Z290" s="59"/>
      <c r="AA290" s="59"/>
      <c r="AB290" s="59"/>
      <c r="AC290" s="6"/>
      <c r="AD290" s="59"/>
      <c r="AE290" s="59"/>
      <c r="AF290" s="59"/>
      <c r="AG290" s="59"/>
      <c r="AH290" s="59"/>
      <c r="AI290" s="59"/>
      <c r="AJ290" s="59"/>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1:73" x14ac:dyDescent="0.25">
      <c r="A291" s="2"/>
      <c r="B291" s="2"/>
      <c r="C291" s="2"/>
      <c r="D291" s="2"/>
      <c r="E291" s="93"/>
      <c r="F291" s="2"/>
      <c r="G291" s="2"/>
      <c r="H291" s="2"/>
      <c r="I291" s="2"/>
      <c r="J291" s="2"/>
      <c r="K291" s="2"/>
      <c r="L291" s="2"/>
      <c r="M291" s="2"/>
      <c r="N291" s="2"/>
      <c r="O291" s="2"/>
      <c r="P291" s="2"/>
      <c r="Q291" s="2"/>
      <c r="R291" s="2"/>
      <c r="S291" s="2"/>
      <c r="T291" s="59"/>
      <c r="U291" s="59"/>
      <c r="V291" s="2"/>
      <c r="W291" s="3"/>
      <c r="X291" s="59"/>
      <c r="Y291" s="59"/>
      <c r="Z291" s="59"/>
      <c r="AA291" s="59"/>
      <c r="AB291" s="59"/>
      <c r="AC291" s="6"/>
      <c r="AD291" s="59"/>
      <c r="AE291" s="59"/>
      <c r="AF291" s="59"/>
      <c r="AG291" s="59"/>
      <c r="AH291" s="59"/>
      <c r="AI291" s="59"/>
      <c r="AJ291" s="59"/>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1:73" x14ac:dyDescent="0.25">
      <c r="A292" s="2"/>
      <c r="B292" s="2"/>
      <c r="C292" s="2"/>
      <c r="D292" s="2"/>
      <c r="E292" s="93"/>
      <c r="F292" s="2"/>
      <c r="G292" s="2"/>
      <c r="H292" s="2"/>
      <c r="I292" s="2"/>
      <c r="J292" s="2"/>
      <c r="K292" s="2"/>
      <c r="L292" s="2"/>
      <c r="M292" s="2"/>
      <c r="N292" s="2"/>
      <c r="O292" s="2"/>
      <c r="P292" s="2"/>
      <c r="Q292" s="2"/>
      <c r="R292" s="2"/>
      <c r="S292" s="2"/>
      <c r="T292" s="59"/>
      <c r="U292" s="59"/>
      <c r="V292" s="2"/>
      <c r="W292" s="3"/>
      <c r="X292" s="59"/>
      <c r="Y292" s="59"/>
      <c r="Z292" s="59"/>
      <c r="AA292" s="59"/>
      <c r="AB292" s="59"/>
      <c r="AC292" s="6"/>
      <c r="AD292" s="59"/>
      <c r="AE292" s="59"/>
      <c r="AF292" s="59"/>
      <c r="AG292" s="59"/>
      <c r="AH292" s="59"/>
      <c r="AI292" s="59"/>
      <c r="AJ292" s="59"/>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1:73" x14ac:dyDescent="0.25">
      <c r="A293" s="2"/>
      <c r="B293" s="2"/>
      <c r="C293" s="2"/>
      <c r="D293" s="2"/>
      <c r="E293" s="93"/>
      <c r="F293" s="2"/>
      <c r="G293" s="2"/>
      <c r="H293" s="2"/>
      <c r="I293" s="2"/>
      <c r="J293" s="2"/>
      <c r="K293" s="2"/>
      <c r="L293" s="2"/>
      <c r="M293" s="2"/>
      <c r="N293" s="2"/>
      <c r="O293" s="2"/>
      <c r="P293" s="2"/>
      <c r="Q293" s="2"/>
      <c r="R293" s="2"/>
      <c r="S293" s="2"/>
      <c r="T293" s="59"/>
      <c r="U293" s="59"/>
      <c r="V293" s="2"/>
      <c r="W293" s="3"/>
      <c r="X293" s="59"/>
      <c r="Y293" s="59"/>
      <c r="Z293" s="59"/>
      <c r="AA293" s="59"/>
      <c r="AB293" s="59"/>
      <c r="AC293" s="6"/>
      <c r="AD293" s="59"/>
      <c r="AE293" s="59"/>
      <c r="AF293" s="59"/>
      <c r="AG293" s="59"/>
      <c r="AH293" s="59"/>
      <c r="AI293" s="59"/>
      <c r="AJ293" s="59"/>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1:73" x14ac:dyDescent="0.25">
      <c r="A294" s="2"/>
      <c r="B294" s="2"/>
      <c r="C294" s="2"/>
      <c r="D294" s="2"/>
      <c r="E294" s="93"/>
      <c r="F294" s="2"/>
      <c r="G294" s="2"/>
      <c r="H294" s="2"/>
      <c r="I294" s="2"/>
      <c r="J294" s="2"/>
      <c r="K294" s="2"/>
      <c r="L294" s="2"/>
      <c r="M294" s="2"/>
      <c r="N294" s="2"/>
      <c r="O294" s="2"/>
      <c r="P294" s="2"/>
      <c r="Q294" s="2"/>
      <c r="R294" s="2"/>
      <c r="S294" s="2"/>
      <c r="T294" s="59"/>
      <c r="U294" s="59"/>
      <c r="V294" s="2"/>
      <c r="W294" s="3"/>
      <c r="X294" s="59"/>
      <c r="Y294" s="59"/>
      <c r="Z294" s="59"/>
      <c r="AA294" s="59"/>
      <c r="AB294" s="59"/>
      <c r="AC294" s="6"/>
      <c r="AD294" s="59"/>
      <c r="AE294" s="59"/>
      <c r="AF294" s="59"/>
      <c r="AG294" s="59"/>
      <c r="AH294" s="59"/>
      <c r="AI294" s="59"/>
      <c r="AJ294" s="59"/>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1:73" x14ac:dyDescent="0.25">
      <c r="A295" s="2"/>
      <c r="B295" s="2"/>
      <c r="C295" s="2"/>
      <c r="D295" s="2"/>
      <c r="E295" s="93"/>
      <c r="F295" s="2"/>
      <c r="G295" s="2"/>
      <c r="H295" s="2"/>
      <c r="I295" s="2"/>
      <c r="J295" s="2"/>
      <c r="K295" s="2"/>
      <c r="L295" s="2"/>
      <c r="M295" s="2"/>
      <c r="N295" s="2"/>
      <c r="O295" s="2"/>
      <c r="P295" s="2"/>
      <c r="Q295" s="2"/>
      <c r="R295" s="2"/>
      <c r="S295" s="2"/>
      <c r="T295" s="59"/>
      <c r="U295" s="59"/>
      <c r="V295" s="2"/>
      <c r="W295" s="3"/>
      <c r="X295" s="59"/>
      <c r="Y295" s="59"/>
      <c r="Z295" s="59"/>
      <c r="AA295" s="59"/>
      <c r="AB295" s="59"/>
      <c r="AC295" s="6"/>
      <c r="AD295" s="59"/>
      <c r="AE295" s="59"/>
      <c r="AF295" s="59"/>
      <c r="AG295" s="59"/>
      <c r="AH295" s="59"/>
      <c r="AI295" s="59"/>
      <c r="AJ295" s="59"/>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1:73" x14ac:dyDescent="0.25">
      <c r="A296" s="2"/>
      <c r="B296" s="2"/>
      <c r="C296" s="2"/>
      <c r="D296" s="2"/>
      <c r="E296" s="93"/>
      <c r="F296" s="2"/>
      <c r="G296" s="2"/>
      <c r="H296" s="2"/>
      <c r="I296" s="2"/>
      <c r="J296" s="2"/>
      <c r="K296" s="2"/>
      <c r="L296" s="2"/>
      <c r="M296" s="2"/>
      <c r="N296" s="2"/>
      <c r="O296" s="2"/>
      <c r="P296" s="2"/>
      <c r="Q296" s="2"/>
      <c r="R296" s="2"/>
      <c r="S296" s="2"/>
      <c r="T296" s="59"/>
      <c r="U296" s="59"/>
      <c r="V296" s="2"/>
      <c r="W296" s="3"/>
      <c r="X296" s="59"/>
      <c r="Y296" s="59"/>
      <c r="Z296" s="59"/>
      <c r="AA296" s="59"/>
      <c r="AB296" s="59"/>
      <c r="AC296" s="6"/>
      <c r="AD296" s="59"/>
      <c r="AE296" s="59"/>
      <c r="AF296" s="59"/>
      <c r="AG296" s="59"/>
      <c r="AH296" s="59"/>
      <c r="AI296" s="59"/>
      <c r="AJ296" s="59"/>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1:73" x14ac:dyDescent="0.25">
      <c r="A297" s="2"/>
      <c r="B297" s="2"/>
      <c r="C297" s="2"/>
      <c r="D297" s="2"/>
      <c r="E297" s="93"/>
      <c r="F297" s="2"/>
      <c r="G297" s="2"/>
      <c r="H297" s="2"/>
      <c r="I297" s="2"/>
      <c r="J297" s="2"/>
      <c r="K297" s="2"/>
      <c r="L297" s="2"/>
      <c r="M297" s="2"/>
      <c r="N297" s="2"/>
      <c r="O297" s="2"/>
      <c r="P297" s="2"/>
      <c r="Q297" s="2"/>
      <c r="R297" s="2"/>
      <c r="S297" s="2"/>
      <c r="T297" s="59"/>
      <c r="U297" s="59"/>
      <c r="V297" s="2"/>
      <c r="W297" s="3"/>
      <c r="X297" s="59"/>
      <c r="Y297" s="59"/>
      <c r="Z297" s="59"/>
      <c r="AA297" s="59"/>
      <c r="AB297" s="59"/>
      <c r="AC297" s="6"/>
      <c r="AD297" s="59"/>
      <c r="AE297" s="59"/>
      <c r="AF297" s="59"/>
      <c r="AG297" s="59"/>
      <c r="AH297" s="59"/>
      <c r="AI297" s="59"/>
      <c r="AJ297" s="59"/>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1:73" x14ac:dyDescent="0.25">
      <c r="A298" s="2"/>
      <c r="B298" s="2"/>
      <c r="C298" s="2"/>
      <c r="D298" s="2"/>
      <c r="E298" s="93"/>
      <c r="F298" s="2"/>
      <c r="G298" s="2"/>
      <c r="H298" s="2"/>
      <c r="I298" s="2"/>
      <c r="J298" s="2"/>
      <c r="K298" s="2"/>
      <c r="L298" s="2"/>
      <c r="M298" s="2"/>
      <c r="N298" s="2"/>
      <c r="O298" s="2"/>
      <c r="P298" s="2"/>
      <c r="Q298" s="2"/>
      <c r="R298" s="2"/>
      <c r="S298" s="2"/>
      <c r="T298" s="59"/>
      <c r="U298" s="59"/>
      <c r="V298" s="2"/>
      <c r="W298" s="3"/>
      <c r="X298" s="59"/>
      <c r="Y298" s="59"/>
      <c r="Z298" s="59"/>
      <c r="AA298" s="59"/>
      <c r="AB298" s="59"/>
      <c r="AC298" s="6"/>
      <c r="AD298" s="59"/>
      <c r="AE298" s="59"/>
      <c r="AF298" s="59"/>
      <c r="AG298" s="59"/>
      <c r="AH298" s="59"/>
      <c r="AI298" s="59"/>
      <c r="AJ298" s="59"/>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1:73" x14ac:dyDescent="0.25">
      <c r="A299" s="2"/>
      <c r="B299" s="2"/>
      <c r="C299" s="2"/>
      <c r="D299" s="2"/>
      <c r="E299" s="93"/>
      <c r="F299" s="2"/>
      <c r="G299" s="2"/>
      <c r="H299" s="2"/>
      <c r="I299" s="2"/>
      <c r="J299" s="2"/>
      <c r="K299" s="2"/>
      <c r="L299" s="2"/>
      <c r="M299" s="2"/>
      <c r="N299" s="2"/>
      <c r="O299" s="2"/>
      <c r="P299" s="2"/>
      <c r="Q299" s="2"/>
      <c r="R299" s="2"/>
      <c r="S299" s="2"/>
      <c r="T299" s="59"/>
      <c r="U299" s="59"/>
      <c r="V299" s="2"/>
      <c r="W299" s="3"/>
      <c r="X299" s="59"/>
      <c r="Y299" s="59"/>
      <c r="Z299" s="59"/>
      <c r="AA299" s="59"/>
      <c r="AB299" s="59"/>
      <c r="AC299" s="6"/>
      <c r="AD299" s="59"/>
      <c r="AE299" s="59"/>
      <c r="AF299" s="59"/>
      <c r="AG299" s="59"/>
      <c r="AH299" s="59"/>
      <c r="AI299" s="59"/>
      <c r="AJ299" s="59"/>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1:73" x14ac:dyDescent="0.25">
      <c r="A300" s="2"/>
      <c r="B300" s="2"/>
      <c r="C300" s="2"/>
      <c r="D300" s="2"/>
      <c r="E300" s="93"/>
      <c r="F300" s="2"/>
      <c r="G300" s="2"/>
      <c r="H300" s="2"/>
      <c r="I300" s="2"/>
      <c r="J300" s="2"/>
      <c r="K300" s="2"/>
      <c r="L300" s="2"/>
      <c r="M300" s="2"/>
      <c r="N300" s="2"/>
      <c r="O300" s="2"/>
      <c r="P300" s="2"/>
      <c r="Q300" s="2"/>
      <c r="R300" s="2"/>
      <c r="S300" s="2"/>
      <c r="T300" s="59"/>
      <c r="U300" s="59"/>
      <c r="V300" s="2"/>
      <c r="W300" s="3"/>
      <c r="X300" s="59"/>
      <c r="Y300" s="59"/>
      <c r="Z300" s="59"/>
      <c r="AA300" s="59"/>
      <c r="AB300" s="59"/>
      <c r="AC300" s="6"/>
      <c r="AD300" s="59"/>
      <c r="AE300" s="59"/>
      <c r="AF300" s="59"/>
      <c r="AG300" s="59"/>
      <c r="AH300" s="59"/>
      <c r="AI300" s="59"/>
      <c r="AJ300" s="59"/>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1:73" x14ac:dyDescent="0.25">
      <c r="A301" s="2"/>
      <c r="B301" s="2"/>
      <c r="C301" s="2"/>
      <c r="D301" s="2"/>
      <c r="E301" s="93"/>
      <c r="F301" s="2"/>
      <c r="G301" s="2"/>
      <c r="H301" s="2"/>
      <c r="I301" s="2"/>
      <c r="J301" s="2"/>
      <c r="K301" s="2"/>
      <c r="L301" s="2"/>
      <c r="M301" s="2"/>
      <c r="N301" s="2"/>
      <c r="O301" s="2"/>
      <c r="P301" s="2"/>
      <c r="Q301" s="2"/>
      <c r="R301" s="2"/>
      <c r="S301" s="2"/>
      <c r="T301" s="59"/>
      <c r="U301" s="59"/>
      <c r="V301" s="2"/>
      <c r="W301" s="3"/>
      <c r="X301" s="59"/>
      <c r="Y301" s="59"/>
      <c r="Z301" s="59"/>
      <c r="AA301" s="59"/>
      <c r="AB301" s="59"/>
      <c r="AC301" s="6"/>
      <c r="AD301" s="59"/>
      <c r="AE301" s="59"/>
      <c r="AF301" s="59"/>
      <c r="AG301" s="59"/>
      <c r="AH301" s="59"/>
      <c r="AI301" s="59"/>
      <c r="AJ301" s="59"/>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1:73" x14ac:dyDescent="0.25">
      <c r="A302" s="2"/>
      <c r="B302" s="2"/>
      <c r="C302" s="2"/>
      <c r="D302" s="2"/>
      <c r="E302" s="93"/>
      <c r="F302" s="2"/>
      <c r="G302" s="2"/>
      <c r="H302" s="2"/>
      <c r="I302" s="2"/>
      <c r="J302" s="2"/>
      <c r="K302" s="2"/>
      <c r="L302" s="2"/>
      <c r="M302" s="2"/>
      <c r="N302" s="2"/>
      <c r="O302" s="2"/>
      <c r="P302" s="2"/>
      <c r="Q302" s="2"/>
      <c r="R302" s="2"/>
      <c r="S302" s="2"/>
      <c r="T302" s="59"/>
      <c r="U302" s="59"/>
      <c r="V302" s="2"/>
      <c r="W302" s="3"/>
      <c r="X302" s="59"/>
      <c r="Y302" s="59"/>
      <c r="Z302" s="59"/>
      <c r="AA302" s="59"/>
      <c r="AB302" s="59"/>
      <c r="AC302" s="6"/>
      <c r="AD302" s="59"/>
      <c r="AE302" s="59"/>
      <c r="AF302" s="59"/>
      <c r="AG302" s="59"/>
      <c r="AH302" s="59"/>
      <c r="AI302" s="59"/>
      <c r="AJ302" s="59"/>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1:73" x14ac:dyDescent="0.25">
      <c r="A303" s="2"/>
      <c r="B303" s="2"/>
      <c r="C303" s="2"/>
      <c r="D303" s="2"/>
      <c r="E303" s="93"/>
      <c r="F303" s="2"/>
      <c r="G303" s="2"/>
      <c r="H303" s="2"/>
      <c r="I303" s="2"/>
      <c r="J303" s="2"/>
      <c r="K303" s="2"/>
      <c r="L303" s="2"/>
      <c r="M303" s="2"/>
      <c r="N303" s="2"/>
      <c r="O303" s="2"/>
      <c r="P303" s="2"/>
      <c r="Q303" s="2"/>
      <c r="R303" s="2"/>
      <c r="S303" s="2"/>
      <c r="T303" s="59"/>
      <c r="U303" s="59"/>
      <c r="V303" s="2"/>
      <c r="W303" s="3"/>
      <c r="X303" s="59"/>
      <c r="Y303" s="59"/>
      <c r="Z303" s="59"/>
      <c r="AA303" s="59"/>
      <c r="AB303" s="59"/>
      <c r="AC303" s="6"/>
      <c r="AD303" s="59"/>
      <c r="AE303" s="59"/>
      <c r="AF303" s="59"/>
      <c r="AG303" s="59"/>
      <c r="AH303" s="59"/>
      <c r="AI303" s="59"/>
      <c r="AJ303" s="59"/>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1:73" x14ac:dyDescent="0.25">
      <c r="A304" s="2"/>
      <c r="B304" s="2"/>
      <c r="C304" s="2"/>
      <c r="D304" s="2"/>
      <c r="E304" s="93"/>
      <c r="F304" s="2"/>
      <c r="G304" s="2"/>
      <c r="H304" s="2"/>
      <c r="I304" s="2"/>
      <c r="J304" s="2"/>
      <c r="K304" s="2"/>
      <c r="L304" s="2"/>
      <c r="M304" s="2"/>
      <c r="N304" s="2"/>
      <c r="O304" s="2"/>
      <c r="P304" s="2"/>
      <c r="Q304" s="2"/>
      <c r="R304" s="2"/>
      <c r="S304" s="2"/>
      <c r="T304" s="59"/>
      <c r="U304" s="59"/>
      <c r="V304" s="2"/>
      <c r="W304" s="3"/>
      <c r="X304" s="59"/>
      <c r="Y304" s="59"/>
      <c r="Z304" s="59"/>
      <c r="AA304" s="59"/>
      <c r="AB304" s="59"/>
      <c r="AC304" s="6"/>
      <c r="AD304" s="59"/>
      <c r="AE304" s="59"/>
      <c r="AF304" s="59"/>
      <c r="AG304" s="59"/>
      <c r="AH304" s="59"/>
      <c r="AI304" s="59"/>
      <c r="AJ304" s="59"/>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1:73" x14ac:dyDescent="0.25">
      <c r="A305" s="2"/>
      <c r="B305" s="2"/>
      <c r="C305" s="2"/>
      <c r="D305" s="2"/>
      <c r="E305" s="93"/>
      <c r="F305" s="2"/>
      <c r="G305" s="2"/>
      <c r="H305" s="2"/>
      <c r="I305" s="2"/>
      <c r="J305" s="2"/>
      <c r="K305" s="2"/>
      <c r="L305" s="2"/>
      <c r="M305" s="2"/>
      <c r="N305" s="2"/>
      <c r="O305" s="2"/>
      <c r="P305" s="2"/>
      <c r="Q305" s="2"/>
      <c r="R305" s="2"/>
      <c r="S305" s="2"/>
      <c r="T305" s="59"/>
      <c r="U305" s="59"/>
      <c r="V305" s="2"/>
      <c r="W305" s="3"/>
      <c r="X305" s="59"/>
      <c r="Y305" s="59"/>
      <c r="Z305" s="59"/>
      <c r="AA305" s="59"/>
      <c r="AB305" s="59"/>
      <c r="AC305" s="6"/>
      <c r="AD305" s="59"/>
      <c r="AE305" s="59"/>
      <c r="AF305" s="59"/>
      <c r="AG305" s="59"/>
      <c r="AH305" s="59"/>
      <c r="AI305" s="59"/>
      <c r="AJ305" s="59"/>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1:73" x14ac:dyDescent="0.25">
      <c r="A306" s="2"/>
      <c r="B306" s="2"/>
      <c r="C306" s="2"/>
      <c r="D306" s="2"/>
      <c r="E306" s="93"/>
      <c r="F306" s="2"/>
      <c r="G306" s="2"/>
      <c r="H306" s="2"/>
      <c r="I306" s="2"/>
      <c r="J306" s="2"/>
      <c r="K306" s="2"/>
      <c r="L306" s="2"/>
      <c r="M306" s="2"/>
      <c r="N306" s="2"/>
      <c r="O306" s="2"/>
      <c r="P306" s="2"/>
      <c r="Q306" s="2"/>
      <c r="R306" s="2"/>
      <c r="S306" s="2"/>
      <c r="T306" s="59"/>
      <c r="U306" s="59"/>
      <c r="V306" s="2"/>
      <c r="W306" s="3"/>
      <c r="X306" s="59"/>
      <c r="Y306" s="59"/>
      <c r="Z306" s="59"/>
      <c r="AA306" s="59"/>
      <c r="AB306" s="59"/>
      <c r="AC306" s="6"/>
      <c r="AD306" s="59"/>
      <c r="AE306" s="59"/>
      <c r="AF306" s="59"/>
      <c r="AG306" s="59"/>
      <c r="AH306" s="59"/>
      <c r="AI306" s="59"/>
      <c r="AJ306" s="59"/>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1:73" x14ac:dyDescent="0.25">
      <c r="A307" s="2"/>
      <c r="B307" s="2"/>
      <c r="C307" s="2"/>
      <c r="D307" s="2"/>
      <c r="E307" s="93"/>
      <c r="F307" s="2"/>
      <c r="G307" s="2"/>
      <c r="H307" s="2"/>
      <c r="I307" s="2"/>
      <c r="J307" s="2"/>
      <c r="K307" s="2"/>
      <c r="L307" s="2"/>
      <c r="M307" s="2"/>
      <c r="N307" s="2"/>
      <c r="O307" s="2"/>
      <c r="P307" s="2"/>
      <c r="Q307" s="2"/>
      <c r="R307" s="2"/>
      <c r="S307" s="2"/>
      <c r="T307" s="59"/>
      <c r="U307" s="59"/>
      <c r="V307" s="2"/>
      <c r="W307" s="3"/>
      <c r="X307" s="59"/>
      <c r="Y307" s="59"/>
      <c r="Z307" s="59"/>
      <c r="AA307" s="59"/>
      <c r="AB307" s="59"/>
      <c r="AC307" s="6"/>
      <c r="AD307" s="59"/>
      <c r="AE307" s="59"/>
      <c r="AF307" s="59"/>
      <c r="AG307" s="59"/>
      <c r="AH307" s="59"/>
      <c r="AI307" s="59"/>
      <c r="AJ307" s="59"/>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1:73" x14ac:dyDescent="0.25">
      <c r="A308" s="2"/>
      <c r="B308" s="2"/>
      <c r="C308" s="2"/>
      <c r="D308" s="2"/>
      <c r="E308" s="93"/>
      <c r="F308" s="2"/>
      <c r="G308" s="2"/>
      <c r="H308" s="2"/>
      <c r="I308" s="2"/>
      <c r="J308" s="2"/>
      <c r="K308" s="2"/>
      <c r="L308" s="2"/>
      <c r="M308" s="2"/>
      <c r="N308" s="2"/>
      <c r="O308" s="2"/>
      <c r="P308" s="2"/>
      <c r="Q308" s="2"/>
      <c r="R308" s="2"/>
      <c r="S308" s="2"/>
      <c r="T308" s="59"/>
      <c r="U308" s="59"/>
      <c r="V308" s="2"/>
      <c r="W308" s="3"/>
      <c r="X308" s="59"/>
      <c r="Y308" s="59"/>
      <c r="Z308" s="59"/>
      <c r="AA308" s="59"/>
      <c r="AB308" s="59"/>
      <c r="AC308" s="6"/>
      <c r="AD308" s="59"/>
      <c r="AE308" s="59"/>
      <c r="AF308" s="59"/>
      <c r="AG308" s="59"/>
      <c r="AH308" s="59"/>
      <c r="AI308" s="59"/>
      <c r="AJ308" s="59"/>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1:73" x14ac:dyDescent="0.25">
      <c r="A309" s="2"/>
      <c r="B309" s="2"/>
      <c r="C309" s="2"/>
      <c r="D309" s="2"/>
      <c r="E309" s="93"/>
      <c r="F309" s="2"/>
      <c r="G309" s="2"/>
      <c r="H309" s="2"/>
      <c r="I309" s="2"/>
      <c r="J309" s="2"/>
      <c r="K309" s="2"/>
      <c r="L309" s="2"/>
      <c r="M309" s="2"/>
      <c r="N309" s="2"/>
      <c r="O309" s="2"/>
      <c r="P309" s="2"/>
      <c r="Q309" s="2"/>
      <c r="R309" s="2"/>
      <c r="S309" s="2"/>
      <c r="T309" s="59"/>
      <c r="U309" s="59"/>
      <c r="V309" s="2"/>
      <c r="W309" s="3"/>
      <c r="X309" s="59"/>
      <c r="Y309" s="59"/>
      <c r="Z309" s="59"/>
      <c r="AA309" s="59"/>
      <c r="AB309" s="59"/>
      <c r="AC309" s="6"/>
      <c r="AD309" s="59"/>
      <c r="AE309" s="59"/>
      <c r="AF309" s="59"/>
      <c r="AG309" s="59"/>
      <c r="AH309" s="59"/>
      <c r="AI309" s="59"/>
      <c r="AJ309" s="59"/>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1:73" x14ac:dyDescent="0.25">
      <c r="A310" s="2"/>
      <c r="B310" s="2"/>
      <c r="C310" s="2"/>
      <c r="D310" s="2"/>
      <c r="E310" s="93"/>
      <c r="F310" s="2"/>
      <c r="G310" s="2"/>
      <c r="H310" s="2"/>
      <c r="I310" s="2"/>
      <c r="J310" s="2"/>
      <c r="K310" s="2"/>
      <c r="L310" s="2"/>
      <c r="M310" s="2"/>
      <c r="N310" s="2"/>
      <c r="O310" s="2"/>
      <c r="P310" s="2"/>
      <c r="Q310" s="2"/>
      <c r="R310" s="2"/>
      <c r="S310" s="2"/>
      <c r="T310" s="59"/>
      <c r="U310" s="59"/>
      <c r="V310" s="2"/>
      <c r="W310" s="3"/>
      <c r="X310" s="59"/>
      <c r="Y310" s="59"/>
      <c r="Z310" s="59"/>
      <c r="AA310" s="59"/>
      <c r="AB310" s="59"/>
      <c r="AC310" s="6"/>
      <c r="AD310" s="59"/>
      <c r="AE310" s="59"/>
      <c r="AF310" s="59"/>
      <c r="AG310" s="59"/>
      <c r="AH310" s="59"/>
      <c r="AI310" s="59"/>
      <c r="AJ310" s="59"/>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1:73" x14ac:dyDescent="0.25">
      <c r="A311" s="2"/>
      <c r="B311" s="2"/>
      <c r="C311" s="2"/>
      <c r="D311" s="2"/>
      <c r="E311" s="93"/>
      <c r="F311" s="2"/>
      <c r="G311" s="2"/>
      <c r="H311" s="2"/>
      <c r="I311" s="2"/>
      <c r="J311" s="2"/>
      <c r="K311" s="2"/>
      <c r="L311" s="2"/>
      <c r="M311" s="2"/>
      <c r="N311" s="2"/>
      <c r="O311" s="2"/>
      <c r="P311" s="2"/>
      <c r="Q311" s="2"/>
      <c r="R311" s="2"/>
      <c r="S311" s="2"/>
      <c r="T311" s="59"/>
      <c r="U311" s="59"/>
      <c r="V311" s="2"/>
      <c r="W311" s="3"/>
      <c r="X311" s="59"/>
      <c r="Y311" s="59"/>
      <c r="Z311" s="59"/>
      <c r="AA311" s="59"/>
      <c r="AB311" s="59"/>
      <c r="AC311" s="6"/>
      <c r="AD311" s="59"/>
      <c r="AE311" s="59"/>
      <c r="AF311" s="59"/>
      <c r="AG311" s="59"/>
      <c r="AH311" s="59"/>
      <c r="AI311" s="59"/>
      <c r="AJ311" s="59"/>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1:73" x14ac:dyDescent="0.25">
      <c r="A312" s="2"/>
      <c r="B312" s="2"/>
      <c r="C312" s="2"/>
      <c r="D312" s="2"/>
      <c r="E312" s="93"/>
      <c r="F312" s="2"/>
      <c r="G312" s="2"/>
      <c r="H312" s="2"/>
      <c r="I312" s="2"/>
      <c r="J312" s="2"/>
      <c r="K312" s="2"/>
      <c r="L312" s="2"/>
      <c r="M312" s="2"/>
      <c r="N312" s="2"/>
      <c r="O312" s="2"/>
      <c r="P312" s="2"/>
      <c r="Q312" s="2"/>
      <c r="R312" s="2"/>
      <c r="S312" s="2"/>
      <c r="T312" s="59"/>
      <c r="U312" s="59"/>
      <c r="V312" s="2"/>
      <c r="W312" s="3"/>
      <c r="X312" s="59"/>
      <c r="Y312" s="59"/>
      <c r="Z312" s="59"/>
      <c r="AA312" s="59"/>
      <c r="AB312" s="59"/>
      <c r="AC312" s="6"/>
      <c r="AD312" s="59"/>
      <c r="AE312" s="59"/>
      <c r="AF312" s="59"/>
      <c r="AG312" s="59"/>
      <c r="AH312" s="59"/>
      <c r="AI312" s="59"/>
      <c r="AJ312" s="59"/>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1:73" x14ac:dyDescent="0.25">
      <c r="A313" s="2"/>
      <c r="B313" s="2"/>
      <c r="C313" s="2"/>
      <c r="D313" s="2"/>
      <c r="E313" s="93"/>
      <c r="F313" s="2"/>
      <c r="G313" s="2"/>
      <c r="H313" s="2"/>
      <c r="I313" s="2"/>
      <c r="J313" s="2"/>
      <c r="K313" s="2"/>
      <c r="L313" s="2"/>
      <c r="M313" s="2"/>
      <c r="N313" s="2"/>
      <c r="O313" s="2"/>
      <c r="P313" s="2"/>
      <c r="Q313" s="2"/>
      <c r="R313" s="2"/>
      <c r="S313" s="2"/>
      <c r="T313" s="59"/>
      <c r="U313" s="59"/>
      <c r="V313" s="2"/>
      <c r="W313" s="3"/>
      <c r="X313" s="59"/>
      <c r="Y313" s="59"/>
      <c r="Z313" s="59"/>
      <c r="AA313" s="59"/>
      <c r="AB313" s="59"/>
      <c r="AC313" s="6"/>
      <c r="AD313" s="59"/>
      <c r="AE313" s="59"/>
      <c r="AF313" s="59"/>
      <c r="AG313" s="59"/>
      <c r="AH313" s="59"/>
      <c r="AI313" s="59"/>
      <c r="AJ313" s="59"/>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1:73" x14ac:dyDescent="0.25">
      <c r="A314" s="2"/>
      <c r="B314" s="2"/>
      <c r="C314" s="2"/>
      <c r="D314" s="2"/>
      <c r="E314" s="93"/>
      <c r="F314" s="2"/>
      <c r="G314" s="2"/>
      <c r="H314" s="2"/>
      <c r="I314" s="2"/>
      <c r="J314" s="2"/>
      <c r="K314" s="2"/>
      <c r="L314" s="2"/>
      <c r="M314" s="2"/>
      <c r="N314" s="2"/>
      <c r="O314" s="2"/>
      <c r="P314" s="2"/>
      <c r="Q314" s="2"/>
      <c r="R314" s="2"/>
      <c r="S314" s="2"/>
      <c r="T314" s="59"/>
      <c r="U314" s="59"/>
      <c r="V314" s="2"/>
      <c r="W314" s="3"/>
      <c r="X314" s="59"/>
      <c r="Y314" s="59"/>
      <c r="Z314" s="59"/>
      <c r="AA314" s="59"/>
      <c r="AB314" s="59"/>
      <c r="AC314" s="6"/>
      <c r="AD314" s="59"/>
      <c r="AE314" s="59"/>
      <c r="AF314" s="59"/>
      <c r="AG314" s="59"/>
      <c r="AH314" s="59"/>
      <c r="AI314" s="59"/>
      <c r="AJ314" s="59"/>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1:73" x14ac:dyDescent="0.25">
      <c r="A315" s="2"/>
      <c r="B315" s="2"/>
      <c r="C315" s="2"/>
      <c r="D315" s="2"/>
      <c r="E315" s="93"/>
      <c r="F315" s="2"/>
      <c r="G315" s="2"/>
      <c r="H315" s="2"/>
      <c r="I315" s="2"/>
      <c r="J315" s="2"/>
      <c r="K315" s="2"/>
      <c r="L315" s="2"/>
      <c r="M315" s="2"/>
      <c r="N315" s="2"/>
      <c r="O315" s="2"/>
      <c r="P315" s="2"/>
      <c r="Q315" s="2"/>
      <c r="R315" s="2"/>
      <c r="S315" s="2"/>
      <c r="T315" s="59"/>
      <c r="U315" s="59"/>
      <c r="V315" s="2"/>
      <c r="W315" s="3"/>
      <c r="X315" s="59"/>
      <c r="Y315" s="59"/>
      <c r="Z315" s="59"/>
      <c r="AA315" s="59"/>
      <c r="AB315" s="59"/>
      <c r="AC315" s="6"/>
      <c r="AD315" s="59"/>
      <c r="AE315" s="59"/>
      <c r="AF315" s="59"/>
      <c r="AG315" s="59"/>
      <c r="AH315" s="59"/>
      <c r="AI315" s="59"/>
      <c r="AJ315" s="59"/>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1:73" x14ac:dyDescent="0.25">
      <c r="A316" s="2"/>
      <c r="B316" s="2"/>
      <c r="C316" s="2"/>
      <c r="D316" s="2"/>
      <c r="E316" s="93"/>
      <c r="F316" s="2"/>
      <c r="G316" s="2"/>
      <c r="H316" s="2"/>
      <c r="I316" s="2"/>
      <c r="J316" s="2"/>
      <c r="K316" s="2"/>
      <c r="L316" s="2"/>
      <c r="M316" s="2"/>
      <c r="N316" s="2"/>
      <c r="O316" s="2"/>
      <c r="P316" s="2"/>
      <c r="Q316" s="2"/>
      <c r="R316" s="2"/>
      <c r="S316" s="2"/>
      <c r="T316" s="59"/>
      <c r="U316" s="59"/>
      <c r="V316" s="2"/>
      <c r="W316" s="3"/>
      <c r="X316" s="59"/>
      <c r="Y316" s="59"/>
      <c r="Z316" s="59"/>
      <c r="AA316" s="59"/>
      <c r="AB316" s="59"/>
      <c r="AC316" s="6"/>
      <c r="AD316" s="59"/>
      <c r="AE316" s="59"/>
      <c r="AF316" s="59"/>
      <c r="AG316" s="59"/>
      <c r="AH316" s="59"/>
      <c r="AI316" s="59"/>
      <c r="AJ316" s="59"/>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1:73" x14ac:dyDescent="0.25">
      <c r="A317" s="2"/>
      <c r="B317" s="2"/>
      <c r="C317" s="2"/>
      <c r="D317" s="2"/>
      <c r="E317" s="93"/>
      <c r="F317" s="2"/>
      <c r="G317" s="2"/>
      <c r="H317" s="2"/>
      <c r="I317" s="2"/>
      <c r="J317" s="2"/>
      <c r="K317" s="2"/>
      <c r="L317" s="2"/>
      <c r="M317" s="2"/>
      <c r="N317" s="2"/>
      <c r="O317" s="2"/>
      <c r="P317" s="2"/>
      <c r="Q317" s="2"/>
      <c r="R317" s="2"/>
      <c r="S317" s="2"/>
      <c r="T317" s="59"/>
      <c r="U317" s="59"/>
      <c r="V317" s="2"/>
      <c r="W317" s="3"/>
      <c r="X317" s="59"/>
      <c r="Y317" s="59"/>
      <c r="Z317" s="59"/>
      <c r="AA317" s="59"/>
      <c r="AB317" s="59"/>
      <c r="AC317" s="6"/>
      <c r="AD317" s="59"/>
      <c r="AE317" s="59"/>
      <c r="AF317" s="59"/>
      <c r="AG317" s="59"/>
      <c r="AH317" s="59"/>
      <c r="AI317" s="59"/>
      <c r="AJ317" s="59"/>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1:73" x14ac:dyDescent="0.25">
      <c r="A318" s="2"/>
      <c r="B318" s="2"/>
      <c r="C318" s="2"/>
      <c r="D318" s="2"/>
      <c r="E318" s="93"/>
      <c r="F318" s="2"/>
      <c r="G318" s="2"/>
      <c r="H318" s="2"/>
      <c r="I318" s="2"/>
      <c r="J318" s="2"/>
      <c r="K318" s="2"/>
      <c r="L318" s="2"/>
      <c r="M318" s="2"/>
      <c r="N318" s="2"/>
      <c r="O318" s="2"/>
      <c r="P318" s="2"/>
      <c r="Q318" s="2"/>
      <c r="R318" s="2"/>
      <c r="S318" s="2"/>
      <c r="T318" s="59"/>
      <c r="U318" s="59"/>
      <c r="V318" s="2"/>
      <c r="W318" s="3"/>
      <c r="X318" s="59"/>
      <c r="Y318" s="59"/>
      <c r="Z318" s="59"/>
      <c r="AA318" s="59"/>
      <c r="AB318" s="59"/>
      <c r="AC318" s="6"/>
      <c r="AD318" s="59"/>
      <c r="AE318" s="59"/>
      <c r="AF318" s="59"/>
      <c r="AG318" s="59"/>
      <c r="AH318" s="59"/>
      <c r="AI318" s="59"/>
      <c r="AJ318" s="59"/>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1:73" x14ac:dyDescent="0.25">
      <c r="A319" s="2"/>
      <c r="B319" s="2"/>
      <c r="C319" s="2"/>
      <c r="D319" s="2"/>
      <c r="E319" s="93"/>
      <c r="F319" s="2"/>
      <c r="G319" s="2"/>
      <c r="H319" s="2"/>
      <c r="I319" s="2"/>
      <c r="J319" s="2"/>
      <c r="K319" s="2"/>
      <c r="L319" s="2"/>
      <c r="M319" s="2"/>
      <c r="N319" s="2"/>
      <c r="O319" s="2"/>
      <c r="P319" s="2"/>
      <c r="Q319" s="2"/>
      <c r="R319" s="2"/>
      <c r="S319" s="2"/>
      <c r="T319" s="59"/>
      <c r="U319" s="59"/>
      <c r="V319" s="2"/>
      <c r="W319" s="3"/>
      <c r="X319" s="59"/>
      <c r="Y319" s="59"/>
      <c r="Z319" s="59"/>
      <c r="AA319" s="59"/>
      <c r="AB319" s="59"/>
      <c r="AC319" s="6"/>
      <c r="AD319" s="59"/>
      <c r="AE319" s="59"/>
      <c r="AF319" s="59"/>
      <c r="AG319" s="59"/>
      <c r="AH319" s="59"/>
      <c r="AI319" s="59"/>
      <c r="AJ319" s="59"/>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1:73" x14ac:dyDescent="0.25">
      <c r="A320" s="2"/>
      <c r="B320" s="2"/>
      <c r="C320" s="2"/>
      <c r="D320" s="2"/>
      <c r="E320" s="93"/>
      <c r="F320" s="2"/>
      <c r="G320" s="2"/>
      <c r="H320" s="2"/>
      <c r="I320" s="2"/>
      <c r="J320" s="2"/>
      <c r="K320" s="2"/>
      <c r="L320" s="2"/>
      <c r="M320" s="2"/>
      <c r="N320" s="2"/>
      <c r="O320" s="2"/>
      <c r="P320" s="2"/>
      <c r="Q320" s="2"/>
      <c r="R320" s="2"/>
      <c r="S320" s="2"/>
      <c r="T320" s="59"/>
      <c r="U320" s="59"/>
      <c r="V320" s="2"/>
      <c r="W320" s="3"/>
      <c r="X320" s="59"/>
      <c r="Y320" s="59"/>
      <c r="Z320" s="59"/>
      <c r="AA320" s="59"/>
      <c r="AB320" s="59"/>
      <c r="AC320" s="6"/>
      <c r="AD320" s="59"/>
      <c r="AE320" s="59"/>
      <c r="AF320" s="59"/>
      <c r="AG320" s="59"/>
      <c r="AH320" s="59"/>
      <c r="AI320" s="59"/>
      <c r="AJ320" s="59"/>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1:73" x14ac:dyDescent="0.25">
      <c r="A321" s="2"/>
      <c r="B321" s="2"/>
      <c r="C321" s="2"/>
      <c r="D321" s="2"/>
      <c r="E321" s="93"/>
      <c r="F321" s="2"/>
      <c r="G321" s="2"/>
      <c r="H321" s="2"/>
      <c r="I321" s="2"/>
      <c r="J321" s="2"/>
      <c r="K321" s="2"/>
      <c r="L321" s="2"/>
      <c r="M321" s="2"/>
      <c r="N321" s="2"/>
      <c r="O321" s="2"/>
      <c r="P321" s="2"/>
      <c r="Q321" s="2"/>
      <c r="R321" s="2"/>
      <c r="S321" s="2"/>
      <c r="T321" s="59"/>
      <c r="U321" s="59"/>
      <c r="V321" s="2"/>
      <c r="W321" s="3"/>
      <c r="X321" s="59"/>
      <c r="Y321" s="59"/>
      <c r="Z321" s="59"/>
      <c r="AA321" s="59"/>
      <c r="AB321" s="59"/>
      <c r="AC321" s="6"/>
      <c r="AD321" s="59"/>
      <c r="AE321" s="59"/>
      <c r="AF321" s="59"/>
      <c r="AG321" s="59"/>
      <c r="AH321" s="59"/>
      <c r="AI321" s="59"/>
      <c r="AJ321" s="59"/>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1:73" x14ac:dyDescent="0.25">
      <c r="A322" s="2"/>
      <c r="B322" s="2"/>
      <c r="C322" s="2"/>
      <c r="D322" s="2"/>
      <c r="E322" s="93"/>
      <c r="F322" s="2"/>
      <c r="G322" s="2"/>
      <c r="H322" s="2"/>
      <c r="I322" s="2"/>
      <c r="J322" s="2"/>
      <c r="K322" s="2"/>
      <c r="L322" s="2"/>
      <c r="M322" s="2"/>
      <c r="N322" s="2"/>
      <c r="O322" s="2"/>
      <c r="P322" s="2"/>
      <c r="Q322" s="2"/>
      <c r="R322" s="2"/>
      <c r="S322" s="2"/>
      <c r="T322" s="59"/>
      <c r="U322" s="59"/>
      <c r="V322" s="2"/>
      <c r="W322" s="3"/>
      <c r="X322" s="59"/>
      <c r="Y322" s="59"/>
      <c r="Z322" s="59"/>
      <c r="AA322" s="59"/>
      <c r="AB322" s="59"/>
      <c r="AC322" s="6"/>
      <c r="AD322" s="59"/>
      <c r="AE322" s="59"/>
      <c r="AF322" s="59"/>
      <c r="AG322" s="59"/>
      <c r="AH322" s="59"/>
      <c r="AI322" s="59"/>
      <c r="AJ322" s="59"/>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1:73" x14ac:dyDescent="0.25">
      <c r="A323" s="2"/>
      <c r="B323" s="2"/>
      <c r="C323" s="2"/>
      <c r="D323" s="2"/>
      <c r="E323" s="93"/>
      <c r="F323" s="2"/>
      <c r="G323" s="2"/>
      <c r="H323" s="2"/>
      <c r="I323" s="2"/>
      <c r="J323" s="2"/>
      <c r="K323" s="2"/>
      <c r="L323" s="2"/>
      <c r="M323" s="2"/>
      <c r="N323" s="2"/>
      <c r="O323" s="2"/>
      <c r="P323" s="2"/>
      <c r="Q323" s="2"/>
      <c r="R323" s="2"/>
      <c r="S323" s="2"/>
      <c r="T323" s="59"/>
      <c r="U323" s="59"/>
      <c r="V323" s="2"/>
      <c r="W323" s="3"/>
      <c r="X323" s="59"/>
      <c r="Y323" s="59"/>
      <c r="Z323" s="59"/>
      <c r="AA323" s="59"/>
      <c r="AB323" s="59"/>
      <c r="AC323" s="6"/>
      <c r="AD323" s="59"/>
      <c r="AE323" s="59"/>
      <c r="AF323" s="59"/>
      <c r="AG323" s="59"/>
      <c r="AH323" s="59"/>
      <c r="AI323" s="59"/>
      <c r="AJ323" s="59"/>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1:73" x14ac:dyDescent="0.25">
      <c r="A324" s="2"/>
      <c r="B324" s="2"/>
      <c r="C324" s="2"/>
      <c r="D324" s="2"/>
      <c r="E324" s="93"/>
      <c r="F324" s="2"/>
      <c r="G324" s="2"/>
      <c r="H324" s="2"/>
      <c r="I324" s="2"/>
      <c r="J324" s="2"/>
      <c r="K324" s="2"/>
      <c r="L324" s="2"/>
      <c r="M324" s="2"/>
      <c r="N324" s="2"/>
      <c r="O324" s="2"/>
      <c r="P324" s="2"/>
      <c r="Q324" s="2"/>
      <c r="R324" s="2"/>
      <c r="S324" s="2"/>
      <c r="T324" s="59"/>
      <c r="U324" s="59"/>
      <c r="V324" s="2"/>
      <c r="W324" s="3"/>
      <c r="X324" s="59"/>
      <c r="Y324" s="59"/>
      <c r="Z324" s="59"/>
      <c r="AA324" s="59"/>
      <c r="AB324" s="59"/>
      <c r="AC324" s="6"/>
      <c r="AD324" s="59"/>
      <c r="AE324" s="59"/>
      <c r="AF324" s="59"/>
      <c r="AG324" s="59"/>
      <c r="AH324" s="59"/>
      <c r="AI324" s="59"/>
      <c r="AJ324" s="59"/>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1:73" x14ac:dyDescent="0.25">
      <c r="A325" s="2"/>
      <c r="B325" s="2"/>
      <c r="C325" s="2"/>
      <c r="D325" s="2"/>
      <c r="E325" s="93"/>
      <c r="F325" s="2"/>
      <c r="G325" s="2"/>
      <c r="H325" s="2"/>
      <c r="I325" s="2"/>
      <c r="J325" s="2"/>
      <c r="K325" s="2"/>
      <c r="L325" s="2"/>
      <c r="M325" s="2"/>
      <c r="N325" s="2"/>
      <c r="O325" s="2"/>
      <c r="P325" s="2"/>
      <c r="Q325" s="2"/>
      <c r="R325" s="2"/>
      <c r="S325" s="2"/>
      <c r="T325" s="59"/>
      <c r="U325" s="59"/>
      <c r="V325" s="2"/>
      <c r="W325" s="3"/>
      <c r="X325" s="59"/>
      <c r="Y325" s="59"/>
      <c r="Z325" s="59"/>
      <c r="AA325" s="59"/>
      <c r="AB325" s="59"/>
      <c r="AC325" s="6"/>
      <c r="AD325" s="59"/>
      <c r="AE325" s="59"/>
      <c r="AF325" s="59"/>
      <c r="AG325" s="59"/>
      <c r="AH325" s="59"/>
      <c r="AI325" s="59"/>
      <c r="AJ325" s="59"/>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1:73" x14ac:dyDescent="0.25">
      <c r="A326" s="2"/>
      <c r="B326" s="2"/>
      <c r="C326" s="2"/>
      <c r="D326" s="2"/>
      <c r="E326" s="93"/>
      <c r="F326" s="2"/>
      <c r="G326" s="2"/>
      <c r="H326" s="2"/>
      <c r="I326" s="2"/>
      <c r="J326" s="2"/>
      <c r="K326" s="2"/>
      <c r="L326" s="2"/>
      <c r="M326" s="2"/>
      <c r="N326" s="2"/>
      <c r="O326" s="2"/>
      <c r="P326" s="2"/>
      <c r="Q326" s="2"/>
      <c r="R326" s="2"/>
      <c r="S326" s="2"/>
      <c r="T326" s="59"/>
      <c r="U326" s="59"/>
      <c r="V326" s="2"/>
      <c r="W326" s="3"/>
      <c r="X326" s="59"/>
      <c r="Y326" s="59"/>
      <c r="Z326" s="59"/>
      <c r="AA326" s="59"/>
      <c r="AB326" s="59"/>
      <c r="AC326" s="6"/>
      <c r="AD326" s="59"/>
      <c r="AE326" s="59"/>
      <c r="AF326" s="59"/>
      <c r="AG326" s="59"/>
      <c r="AH326" s="59"/>
      <c r="AI326" s="59"/>
      <c r="AJ326" s="59"/>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1:73" x14ac:dyDescent="0.25">
      <c r="A327" s="2"/>
      <c r="B327" s="2"/>
      <c r="C327" s="2"/>
      <c r="D327" s="2"/>
      <c r="E327" s="93"/>
      <c r="F327" s="2"/>
      <c r="G327" s="2"/>
      <c r="H327" s="2"/>
      <c r="I327" s="2"/>
      <c r="J327" s="2"/>
      <c r="K327" s="2"/>
      <c r="L327" s="2"/>
      <c r="M327" s="2"/>
      <c r="N327" s="2"/>
      <c r="O327" s="2"/>
      <c r="P327" s="2"/>
      <c r="Q327" s="2"/>
      <c r="R327" s="2"/>
      <c r="S327" s="2"/>
      <c r="T327" s="59"/>
      <c r="U327" s="59"/>
      <c r="V327" s="2"/>
      <c r="W327" s="3"/>
      <c r="X327" s="59"/>
      <c r="Y327" s="59"/>
      <c r="Z327" s="59"/>
      <c r="AA327" s="59"/>
      <c r="AB327" s="59"/>
      <c r="AC327" s="6"/>
      <c r="AD327" s="59"/>
      <c r="AE327" s="59"/>
      <c r="AF327" s="59"/>
      <c r="AG327" s="59"/>
      <c r="AH327" s="59"/>
      <c r="AI327" s="59"/>
      <c r="AJ327" s="59"/>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1:73" x14ac:dyDescent="0.25">
      <c r="A328" s="2"/>
      <c r="B328" s="2"/>
      <c r="C328" s="2"/>
      <c r="D328" s="2"/>
      <c r="E328" s="93"/>
      <c r="F328" s="2"/>
      <c r="G328" s="2"/>
      <c r="H328" s="2"/>
      <c r="I328" s="2"/>
      <c r="J328" s="2"/>
      <c r="K328" s="2"/>
      <c r="L328" s="2"/>
      <c r="M328" s="2"/>
      <c r="N328" s="2"/>
      <c r="O328" s="2"/>
      <c r="P328" s="2"/>
      <c r="Q328" s="2"/>
      <c r="R328" s="2"/>
      <c r="S328" s="2"/>
      <c r="T328" s="59"/>
      <c r="U328" s="59"/>
      <c r="V328" s="2"/>
      <c r="W328" s="3"/>
      <c r="X328" s="59"/>
      <c r="Y328" s="59"/>
      <c r="Z328" s="59"/>
      <c r="AA328" s="59"/>
      <c r="AB328" s="59"/>
      <c r="AC328" s="6"/>
      <c r="AD328" s="59"/>
      <c r="AE328" s="59"/>
      <c r="AF328" s="59"/>
      <c r="AG328" s="59"/>
      <c r="AH328" s="59"/>
      <c r="AI328" s="59"/>
      <c r="AJ328" s="59"/>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row r="329" spans="1:73" x14ac:dyDescent="0.25">
      <c r="A329" s="2"/>
      <c r="B329" s="2"/>
      <c r="C329" s="2"/>
      <c r="D329" s="2"/>
      <c r="E329" s="93"/>
      <c r="F329" s="2"/>
      <c r="G329" s="2"/>
      <c r="H329" s="2"/>
      <c r="I329" s="2"/>
      <c r="J329" s="2"/>
      <c r="K329" s="2"/>
      <c r="L329" s="2"/>
      <c r="M329" s="2"/>
      <c r="N329" s="2"/>
      <c r="O329" s="2"/>
      <c r="P329" s="2"/>
      <c r="Q329" s="2"/>
      <c r="R329" s="2"/>
      <c r="S329" s="2"/>
      <c r="T329" s="59"/>
      <c r="U329" s="59"/>
      <c r="V329" s="2"/>
      <c r="W329" s="3"/>
      <c r="X329" s="59"/>
      <c r="Y329" s="59"/>
      <c r="Z329" s="59"/>
      <c r="AA329" s="59"/>
      <c r="AB329" s="59"/>
      <c r="AC329" s="6"/>
      <c r="AD329" s="59"/>
      <c r="AE329" s="59"/>
      <c r="AF329" s="59"/>
      <c r="AG329" s="59"/>
      <c r="AH329" s="59"/>
      <c r="AI329" s="59"/>
      <c r="AJ329" s="59"/>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row>
    <row r="330" spans="1:73" x14ac:dyDescent="0.25">
      <c r="A330" s="2"/>
      <c r="B330" s="2"/>
      <c r="C330" s="2"/>
      <c r="D330" s="2"/>
      <c r="E330" s="93"/>
      <c r="F330" s="2"/>
      <c r="G330" s="2"/>
      <c r="H330" s="2"/>
      <c r="I330" s="2"/>
      <c r="J330" s="2"/>
      <c r="K330" s="2"/>
      <c r="L330" s="2"/>
      <c r="M330" s="2"/>
      <c r="N330" s="2"/>
      <c r="O330" s="2"/>
      <c r="P330" s="2"/>
      <c r="Q330" s="2"/>
      <c r="R330" s="2"/>
      <c r="S330" s="2"/>
      <c r="T330" s="59"/>
      <c r="U330" s="59"/>
      <c r="V330" s="2"/>
      <c r="W330" s="3"/>
      <c r="X330" s="59"/>
      <c r="Y330" s="59"/>
      <c r="Z330" s="59"/>
      <c r="AA330" s="59"/>
      <c r="AB330" s="59"/>
      <c r="AC330" s="6"/>
      <c r="AD330" s="59"/>
      <c r="AE330" s="59"/>
      <c r="AF330" s="59"/>
      <c r="AG330" s="59"/>
      <c r="AH330" s="59"/>
      <c r="AI330" s="59"/>
      <c r="AJ330" s="59"/>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row>
    <row r="331" spans="1:73" x14ac:dyDescent="0.25">
      <c r="A331" s="2"/>
      <c r="B331" s="2"/>
      <c r="C331" s="2"/>
      <c r="D331" s="2"/>
      <c r="E331" s="93"/>
      <c r="F331" s="2"/>
      <c r="G331" s="2"/>
      <c r="H331" s="2"/>
      <c r="I331" s="2"/>
      <c r="J331" s="2"/>
      <c r="K331" s="2"/>
      <c r="L331" s="2"/>
      <c r="M331" s="2"/>
      <c r="N331" s="2"/>
      <c r="O331" s="2"/>
      <c r="P331" s="2"/>
      <c r="Q331" s="2"/>
      <c r="R331" s="2"/>
      <c r="S331" s="2"/>
      <c r="T331" s="59"/>
      <c r="U331" s="59"/>
      <c r="V331" s="2"/>
      <c r="W331" s="3"/>
      <c r="X331" s="59"/>
      <c r="Y331" s="59"/>
      <c r="Z331" s="59"/>
      <c r="AA331" s="59"/>
      <c r="AB331" s="59"/>
      <c r="AC331" s="6"/>
      <c r="AD331" s="59"/>
      <c r="AE331" s="59"/>
      <c r="AF331" s="59"/>
      <c r="AG331" s="59"/>
      <c r="AH331" s="59"/>
      <c r="AI331" s="59"/>
      <c r="AJ331" s="59"/>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row>
    <row r="332" spans="1:73" x14ac:dyDescent="0.25">
      <c r="A332" s="2"/>
      <c r="B332" s="2"/>
      <c r="C332" s="2"/>
      <c r="D332" s="2"/>
      <c r="E332" s="93"/>
      <c r="F332" s="2"/>
      <c r="G332" s="2"/>
      <c r="H332" s="2"/>
      <c r="I332" s="2"/>
      <c r="J332" s="2"/>
      <c r="K332" s="2"/>
      <c r="L332" s="2"/>
      <c r="M332" s="2"/>
      <c r="N332" s="2"/>
      <c r="O332" s="2"/>
      <c r="P332" s="2"/>
      <c r="Q332" s="2"/>
      <c r="R332" s="2"/>
      <c r="S332" s="2"/>
      <c r="T332" s="59"/>
      <c r="U332" s="59"/>
      <c r="V332" s="2"/>
      <c r="W332" s="3"/>
      <c r="X332" s="59"/>
      <c r="Y332" s="59"/>
      <c r="Z332" s="59"/>
      <c r="AA332" s="59"/>
      <c r="AB332" s="59"/>
      <c r="AC332" s="6"/>
      <c r="AD332" s="59"/>
      <c r="AE332" s="59"/>
      <c r="AF332" s="59"/>
      <c r="AG332" s="59"/>
      <c r="AH332" s="59"/>
      <c r="AI332" s="59"/>
      <c r="AJ332" s="59"/>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row>
    <row r="333" spans="1:73" x14ac:dyDescent="0.25">
      <c r="A333" s="2"/>
      <c r="B333" s="2"/>
      <c r="C333" s="2"/>
      <c r="D333" s="2"/>
      <c r="E333" s="93"/>
      <c r="F333" s="2"/>
      <c r="G333" s="2"/>
      <c r="H333" s="2"/>
      <c r="I333" s="2"/>
      <c r="J333" s="2"/>
      <c r="K333" s="2"/>
      <c r="L333" s="2"/>
      <c r="M333" s="2"/>
      <c r="N333" s="2"/>
      <c r="O333" s="2"/>
      <c r="P333" s="2"/>
      <c r="Q333" s="2"/>
      <c r="R333" s="2"/>
      <c r="S333" s="2"/>
      <c r="T333" s="59"/>
      <c r="U333" s="59"/>
      <c r="V333" s="2"/>
      <c r="W333" s="3"/>
      <c r="X333" s="59"/>
      <c r="Y333" s="59"/>
      <c r="Z333" s="59"/>
      <c r="AA333" s="59"/>
      <c r="AB333" s="59"/>
      <c r="AC333" s="6"/>
      <c r="AD333" s="59"/>
      <c r="AE333" s="59"/>
      <c r="AF333" s="59"/>
      <c r="AG333" s="59"/>
      <c r="AH333" s="59"/>
      <c r="AI333" s="59"/>
      <c r="AJ333" s="59"/>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row>
    <row r="334" spans="1:73" x14ac:dyDescent="0.25">
      <c r="A334" s="2"/>
      <c r="B334" s="2"/>
      <c r="C334" s="2"/>
      <c r="D334" s="2"/>
      <c r="E334" s="93"/>
      <c r="F334" s="2"/>
      <c r="G334" s="2"/>
      <c r="H334" s="2"/>
      <c r="I334" s="2"/>
      <c r="J334" s="2"/>
      <c r="K334" s="2"/>
      <c r="L334" s="2"/>
      <c r="M334" s="2"/>
      <c r="N334" s="2"/>
      <c r="O334" s="2"/>
      <c r="P334" s="2"/>
      <c r="Q334" s="2"/>
      <c r="R334" s="2"/>
      <c r="S334" s="2"/>
      <c r="T334" s="59"/>
      <c r="U334" s="59"/>
      <c r="V334" s="2"/>
      <c r="W334" s="3"/>
      <c r="X334" s="59"/>
      <c r="Y334" s="59"/>
      <c r="Z334" s="59"/>
      <c r="AA334" s="59"/>
      <c r="AB334" s="59"/>
      <c r="AC334" s="6"/>
      <c r="AD334" s="59"/>
      <c r="AE334" s="59"/>
      <c r="AF334" s="59"/>
      <c r="AG334" s="59"/>
      <c r="AH334" s="59"/>
      <c r="AI334" s="59"/>
      <c r="AJ334" s="59"/>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row>
    <row r="335" spans="1:73" x14ac:dyDescent="0.25">
      <c r="A335" s="2"/>
      <c r="B335" s="2"/>
      <c r="C335" s="2"/>
      <c r="D335" s="2"/>
      <c r="E335" s="93"/>
      <c r="F335" s="2"/>
      <c r="G335" s="2"/>
      <c r="H335" s="2"/>
      <c r="I335" s="2"/>
      <c r="J335" s="2"/>
      <c r="K335" s="2"/>
      <c r="L335" s="2"/>
      <c r="M335" s="2"/>
      <c r="N335" s="2"/>
      <c r="O335" s="2"/>
      <c r="P335" s="2"/>
      <c r="Q335" s="2"/>
      <c r="R335" s="2"/>
      <c r="S335" s="2"/>
      <c r="T335" s="59"/>
      <c r="U335" s="59"/>
      <c r="V335" s="2"/>
      <c r="W335" s="3"/>
      <c r="X335" s="59"/>
      <c r="Y335" s="59"/>
      <c r="Z335" s="59"/>
      <c r="AA335" s="59"/>
      <c r="AB335" s="59"/>
      <c r="AC335" s="6"/>
      <c r="AD335" s="59"/>
      <c r="AE335" s="59"/>
      <c r="AF335" s="59"/>
      <c r="AG335" s="59"/>
      <c r="AH335" s="59"/>
      <c r="AI335" s="59"/>
      <c r="AJ335" s="59"/>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row>
    <row r="336" spans="1:73" x14ac:dyDescent="0.25">
      <c r="A336" s="2"/>
      <c r="B336" s="2"/>
      <c r="C336" s="2"/>
      <c r="D336" s="2"/>
      <c r="E336" s="93"/>
      <c r="F336" s="2"/>
      <c r="G336" s="2"/>
      <c r="H336" s="2"/>
      <c r="I336" s="2"/>
      <c r="J336" s="2"/>
      <c r="K336" s="2"/>
      <c r="L336" s="2"/>
      <c r="M336" s="2"/>
      <c r="N336" s="2"/>
      <c r="O336" s="2"/>
      <c r="P336" s="2"/>
      <c r="Q336" s="2"/>
      <c r="R336" s="2"/>
      <c r="S336" s="2"/>
      <c r="T336" s="59"/>
      <c r="U336" s="59"/>
      <c r="V336" s="2"/>
      <c r="W336" s="3"/>
      <c r="X336" s="59"/>
      <c r="Y336" s="59"/>
      <c r="Z336" s="59"/>
      <c r="AA336" s="59"/>
      <c r="AB336" s="59"/>
      <c r="AC336" s="6"/>
      <c r="AD336" s="59"/>
      <c r="AE336" s="59"/>
      <c r="AF336" s="59"/>
      <c r="AG336" s="59"/>
      <c r="AH336" s="59"/>
      <c r="AI336" s="59"/>
      <c r="AJ336" s="59"/>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row>
    <row r="337" spans="1:73" x14ac:dyDescent="0.25">
      <c r="A337" s="2"/>
      <c r="B337" s="2"/>
      <c r="C337" s="2"/>
      <c r="D337" s="2"/>
      <c r="E337" s="93"/>
      <c r="F337" s="2"/>
      <c r="G337" s="2"/>
      <c r="H337" s="2"/>
      <c r="I337" s="2"/>
      <c r="J337" s="2"/>
      <c r="K337" s="2"/>
      <c r="L337" s="2"/>
      <c r="M337" s="2"/>
      <c r="N337" s="2"/>
      <c r="O337" s="2"/>
      <c r="P337" s="2"/>
      <c r="Q337" s="2"/>
      <c r="R337" s="2"/>
      <c r="S337" s="2"/>
      <c r="T337" s="59"/>
      <c r="U337" s="59"/>
      <c r="V337" s="2"/>
      <c r="W337" s="3"/>
      <c r="X337" s="59"/>
      <c r="Y337" s="59"/>
      <c r="Z337" s="59"/>
      <c r="AA337" s="59"/>
      <c r="AB337" s="59"/>
      <c r="AC337" s="6"/>
      <c r="AD337" s="59"/>
      <c r="AE337" s="59"/>
      <c r="AF337" s="59"/>
      <c r="AG337" s="59"/>
      <c r="AH337" s="59"/>
      <c r="AI337" s="59"/>
      <c r="AJ337" s="59"/>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row>
    <row r="338" spans="1:73" x14ac:dyDescent="0.25">
      <c r="A338" s="2"/>
      <c r="B338" s="2"/>
      <c r="C338" s="2"/>
      <c r="D338" s="2"/>
      <c r="E338" s="93"/>
      <c r="F338" s="2"/>
      <c r="G338" s="2"/>
      <c r="H338" s="2"/>
      <c r="I338" s="2"/>
      <c r="J338" s="2"/>
      <c r="K338" s="2"/>
      <c r="L338" s="2"/>
      <c r="M338" s="2"/>
      <c r="N338" s="2"/>
      <c r="O338" s="2"/>
      <c r="P338" s="2"/>
      <c r="Q338" s="2"/>
      <c r="R338" s="2"/>
      <c r="S338" s="2"/>
      <c r="T338" s="59"/>
      <c r="U338" s="59"/>
      <c r="V338" s="2"/>
      <c r="W338" s="3"/>
      <c r="X338" s="59"/>
      <c r="Y338" s="59"/>
      <c r="Z338" s="59"/>
      <c r="AA338" s="59"/>
      <c r="AB338" s="59"/>
      <c r="AC338" s="6"/>
      <c r="AD338" s="59"/>
      <c r="AE338" s="59"/>
      <c r="AF338" s="59"/>
      <c r="AG338" s="59"/>
      <c r="AH338" s="59"/>
      <c r="AI338" s="59"/>
      <c r="AJ338" s="59"/>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row>
    <row r="339" spans="1:73" x14ac:dyDescent="0.25">
      <c r="A339" s="2"/>
      <c r="B339" s="2"/>
      <c r="C339" s="2"/>
      <c r="D339" s="2"/>
      <c r="E339" s="93"/>
      <c r="F339" s="2"/>
      <c r="G339" s="2"/>
      <c r="H339" s="2"/>
      <c r="I339" s="2"/>
      <c r="J339" s="2"/>
      <c r="K339" s="2"/>
      <c r="L339" s="2"/>
      <c r="M339" s="2"/>
      <c r="N339" s="2"/>
      <c r="O339" s="2"/>
      <c r="P339" s="2"/>
      <c r="Q339" s="2"/>
      <c r="R339" s="2"/>
      <c r="S339" s="2"/>
      <c r="T339" s="59"/>
      <c r="U339" s="59"/>
      <c r="V339" s="2"/>
      <c r="W339" s="3"/>
      <c r="X339" s="59"/>
      <c r="Y339" s="59"/>
      <c r="Z339" s="59"/>
      <c r="AA339" s="59"/>
      <c r="AB339" s="59"/>
      <c r="AC339" s="6"/>
      <c r="AD339" s="59"/>
      <c r="AE339" s="59"/>
      <c r="AF339" s="59"/>
      <c r="AG339" s="59"/>
      <c r="AH339" s="59"/>
      <c r="AI339" s="59"/>
      <c r="AJ339" s="59"/>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row>
    <row r="340" spans="1:73" x14ac:dyDescent="0.25">
      <c r="A340" s="2"/>
      <c r="B340" s="2"/>
      <c r="C340" s="2"/>
      <c r="D340" s="2"/>
      <c r="E340" s="93"/>
      <c r="F340" s="2"/>
      <c r="G340" s="2"/>
      <c r="H340" s="2"/>
      <c r="I340" s="2"/>
      <c r="J340" s="2"/>
      <c r="K340" s="2"/>
      <c r="L340" s="2"/>
      <c r="M340" s="2"/>
      <c r="N340" s="2"/>
      <c r="O340" s="2"/>
      <c r="P340" s="2"/>
      <c r="Q340" s="2"/>
      <c r="R340" s="2"/>
      <c r="S340" s="2"/>
      <c r="T340" s="59"/>
      <c r="U340" s="59"/>
      <c r="V340" s="2"/>
      <c r="W340" s="3"/>
      <c r="X340" s="59"/>
      <c r="Y340" s="59"/>
      <c r="Z340" s="59"/>
      <c r="AA340" s="59"/>
      <c r="AB340" s="59"/>
      <c r="AC340" s="6"/>
      <c r="AD340" s="59"/>
      <c r="AE340" s="59"/>
      <c r="AF340" s="59"/>
      <c r="AG340" s="59"/>
      <c r="AH340" s="59"/>
      <c r="AI340" s="59"/>
      <c r="AJ340" s="59"/>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row>
    <row r="341" spans="1:73" x14ac:dyDescent="0.25">
      <c r="A341" s="2"/>
      <c r="B341" s="2"/>
      <c r="C341" s="2"/>
      <c r="D341" s="2"/>
      <c r="E341" s="93"/>
      <c r="F341" s="2"/>
      <c r="G341" s="2"/>
      <c r="H341" s="2"/>
      <c r="I341" s="2"/>
      <c r="J341" s="2"/>
      <c r="K341" s="2"/>
      <c r="L341" s="2"/>
      <c r="M341" s="2"/>
      <c r="N341" s="2"/>
      <c r="O341" s="2"/>
      <c r="P341" s="2"/>
      <c r="Q341" s="2"/>
      <c r="R341" s="2"/>
      <c r="S341" s="2"/>
      <c r="T341" s="59"/>
      <c r="U341" s="59"/>
      <c r="V341" s="2"/>
      <c r="W341" s="3"/>
      <c r="X341" s="59"/>
      <c r="Y341" s="59"/>
      <c r="Z341" s="59"/>
      <c r="AA341" s="59"/>
      <c r="AB341" s="59"/>
      <c r="AC341" s="6"/>
      <c r="AD341" s="59"/>
      <c r="AE341" s="59"/>
      <c r="AF341" s="59"/>
      <c r="AG341" s="59"/>
      <c r="AH341" s="59"/>
      <c r="AI341" s="59"/>
      <c r="AJ341" s="59"/>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row>
    <row r="342" spans="1:73" x14ac:dyDescent="0.25">
      <c r="A342" s="2"/>
      <c r="B342" s="2"/>
      <c r="C342" s="2"/>
      <c r="D342" s="2"/>
      <c r="E342" s="93"/>
      <c r="F342" s="2"/>
      <c r="G342" s="2"/>
      <c r="H342" s="2"/>
      <c r="I342" s="2"/>
      <c r="J342" s="2"/>
      <c r="K342" s="2"/>
      <c r="L342" s="2"/>
      <c r="M342" s="2"/>
      <c r="N342" s="2"/>
      <c r="O342" s="2"/>
      <c r="P342" s="2"/>
      <c r="Q342" s="2"/>
      <c r="R342" s="2"/>
      <c r="S342" s="2"/>
      <c r="T342" s="59"/>
      <c r="U342" s="59"/>
      <c r="V342" s="2"/>
      <c r="W342" s="3"/>
      <c r="X342" s="59"/>
      <c r="Y342" s="59"/>
      <c r="Z342" s="59"/>
      <c r="AA342" s="59"/>
      <c r="AB342" s="59"/>
      <c r="AC342" s="6"/>
      <c r="AD342" s="59"/>
      <c r="AE342" s="59"/>
      <c r="AF342" s="59"/>
      <c r="AG342" s="59"/>
      <c r="AH342" s="59"/>
      <c r="AI342" s="59"/>
      <c r="AJ342" s="59"/>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row>
    <row r="343" spans="1:73" x14ac:dyDescent="0.25">
      <c r="A343" s="2"/>
      <c r="B343" s="2"/>
      <c r="C343" s="2"/>
      <c r="D343" s="2"/>
      <c r="E343" s="93"/>
      <c r="F343" s="2"/>
      <c r="G343" s="2"/>
      <c r="H343" s="2"/>
      <c r="I343" s="2"/>
      <c r="J343" s="2"/>
      <c r="K343" s="2"/>
      <c r="L343" s="2"/>
      <c r="M343" s="2"/>
      <c r="N343" s="2"/>
      <c r="O343" s="2"/>
      <c r="P343" s="2"/>
      <c r="Q343" s="2"/>
      <c r="R343" s="2"/>
      <c r="S343" s="2"/>
      <c r="T343" s="59"/>
      <c r="U343" s="59"/>
      <c r="V343" s="2"/>
      <c r="W343" s="3"/>
      <c r="X343" s="59"/>
      <c r="Y343" s="59"/>
      <c r="Z343" s="59"/>
      <c r="AA343" s="59"/>
      <c r="AB343" s="59"/>
      <c r="AC343" s="6"/>
      <c r="AD343" s="59"/>
      <c r="AE343" s="59"/>
      <c r="AF343" s="59"/>
      <c r="AG343" s="59"/>
      <c r="AH343" s="59"/>
      <c r="AI343" s="59"/>
      <c r="AJ343" s="59"/>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row>
    <row r="344" spans="1:73" x14ac:dyDescent="0.25">
      <c r="A344" s="2"/>
      <c r="B344" s="2"/>
      <c r="C344" s="2"/>
      <c r="D344" s="2"/>
      <c r="E344" s="93"/>
      <c r="F344" s="2"/>
      <c r="G344" s="2"/>
      <c r="H344" s="2"/>
      <c r="I344" s="2"/>
      <c r="J344" s="2"/>
      <c r="K344" s="2"/>
      <c r="L344" s="2"/>
      <c r="M344" s="2"/>
      <c r="N344" s="2"/>
      <c r="O344" s="2"/>
      <c r="P344" s="2"/>
      <c r="Q344" s="2"/>
      <c r="R344" s="2"/>
      <c r="S344" s="2"/>
      <c r="T344" s="59"/>
      <c r="U344" s="59"/>
      <c r="V344" s="2"/>
      <c r="W344" s="3"/>
      <c r="X344" s="59"/>
      <c r="Y344" s="59"/>
      <c r="Z344" s="59"/>
      <c r="AA344" s="59"/>
      <c r="AB344" s="59"/>
      <c r="AC344" s="6"/>
      <c r="AD344" s="59"/>
      <c r="AE344" s="59"/>
      <c r="AF344" s="59"/>
      <c r="AG344" s="59"/>
      <c r="AH344" s="59"/>
      <c r="AI344" s="59"/>
      <c r="AJ344" s="59"/>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row>
    <row r="345" spans="1:73" x14ac:dyDescent="0.25">
      <c r="A345" s="2"/>
      <c r="B345" s="2"/>
      <c r="C345" s="2"/>
      <c r="D345" s="2"/>
      <c r="E345" s="93"/>
      <c r="F345" s="2"/>
      <c r="G345" s="2"/>
      <c r="H345" s="2"/>
      <c r="I345" s="2"/>
      <c r="J345" s="2"/>
      <c r="K345" s="2"/>
      <c r="L345" s="2"/>
      <c r="M345" s="2"/>
      <c r="N345" s="2"/>
      <c r="O345" s="2"/>
      <c r="P345" s="2"/>
      <c r="Q345" s="2"/>
      <c r="R345" s="2"/>
      <c r="S345" s="2"/>
      <c r="T345" s="59"/>
      <c r="U345" s="59"/>
      <c r="V345" s="2"/>
      <c r="W345" s="3"/>
      <c r="X345" s="59"/>
      <c r="Y345" s="59"/>
      <c r="Z345" s="59"/>
      <c r="AA345" s="59"/>
      <c r="AB345" s="59"/>
      <c r="AC345" s="6"/>
      <c r="AD345" s="59"/>
      <c r="AE345" s="59"/>
      <c r="AF345" s="59"/>
      <c r="AG345" s="59"/>
      <c r="AH345" s="59"/>
      <c r="AI345" s="59"/>
      <c r="AJ345" s="59"/>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row>
    <row r="346" spans="1:73" x14ac:dyDescent="0.25">
      <c r="A346" s="2"/>
      <c r="B346" s="2"/>
      <c r="C346" s="2"/>
      <c r="D346" s="2"/>
      <c r="E346" s="93"/>
      <c r="F346" s="2"/>
      <c r="G346" s="2"/>
      <c r="H346" s="2"/>
      <c r="I346" s="2"/>
      <c r="J346" s="2"/>
      <c r="K346" s="2"/>
      <c r="L346" s="2"/>
      <c r="M346" s="2"/>
      <c r="N346" s="2"/>
      <c r="O346" s="2"/>
      <c r="P346" s="2"/>
      <c r="Q346" s="2"/>
      <c r="R346" s="2"/>
      <c r="S346" s="2"/>
      <c r="T346" s="59"/>
      <c r="U346" s="59"/>
      <c r="V346" s="2"/>
      <c r="W346" s="3"/>
      <c r="X346" s="59"/>
      <c r="Y346" s="59"/>
      <c r="Z346" s="59"/>
      <c r="AA346" s="59"/>
      <c r="AB346" s="59"/>
      <c r="AC346" s="6"/>
      <c r="AD346" s="59"/>
      <c r="AE346" s="59"/>
      <c r="AF346" s="59"/>
      <c r="AG346" s="59"/>
      <c r="AH346" s="59"/>
      <c r="AI346" s="59"/>
      <c r="AJ346" s="59"/>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row>
    <row r="347" spans="1:73" x14ac:dyDescent="0.25">
      <c r="A347" s="2"/>
      <c r="B347" s="2"/>
      <c r="C347" s="2"/>
      <c r="D347" s="2"/>
      <c r="E347" s="93"/>
      <c r="F347" s="2"/>
      <c r="G347" s="2"/>
      <c r="H347" s="2"/>
      <c r="I347" s="2"/>
      <c r="J347" s="2"/>
      <c r="K347" s="2"/>
      <c r="L347" s="2"/>
      <c r="M347" s="2"/>
      <c r="N347" s="2"/>
      <c r="O347" s="2"/>
      <c r="P347" s="2"/>
      <c r="Q347" s="2"/>
      <c r="R347" s="2"/>
      <c r="S347" s="2"/>
      <c r="T347" s="59"/>
      <c r="U347" s="59"/>
      <c r="V347" s="2"/>
      <c r="W347" s="3"/>
      <c r="X347" s="59"/>
      <c r="Y347" s="59"/>
      <c r="Z347" s="59"/>
      <c r="AA347" s="59"/>
      <c r="AB347" s="59"/>
      <c r="AC347" s="6"/>
      <c r="AD347" s="59"/>
      <c r="AE347" s="59"/>
      <c r="AF347" s="59"/>
      <c r="AG347" s="59"/>
      <c r="AH347" s="59"/>
      <c r="AI347" s="59"/>
      <c r="AJ347" s="59"/>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row>
    <row r="348" spans="1:73" x14ac:dyDescent="0.25">
      <c r="A348" s="2"/>
      <c r="B348" s="2"/>
      <c r="C348" s="2"/>
      <c r="D348" s="2"/>
      <c r="E348" s="93"/>
      <c r="F348" s="2"/>
      <c r="G348" s="2"/>
      <c r="H348" s="2"/>
      <c r="I348" s="2"/>
      <c r="J348" s="2"/>
      <c r="K348" s="2"/>
      <c r="L348" s="2"/>
      <c r="M348" s="2"/>
      <c r="N348" s="2"/>
      <c r="O348" s="2"/>
      <c r="P348" s="2"/>
      <c r="Q348" s="2"/>
      <c r="R348" s="2"/>
      <c r="S348" s="2"/>
      <c r="T348" s="59"/>
      <c r="U348" s="59"/>
      <c r="V348" s="2"/>
      <c r="W348" s="3"/>
      <c r="X348" s="59"/>
      <c r="Y348" s="59"/>
      <c r="Z348" s="59"/>
      <c r="AA348" s="59"/>
      <c r="AB348" s="59"/>
      <c r="AC348" s="6"/>
      <c r="AD348" s="59"/>
      <c r="AE348" s="59"/>
      <c r="AF348" s="59"/>
      <c r="AG348" s="59"/>
      <c r="AH348" s="59"/>
      <c r="AI348" s="59"/>
      <c r="AJ348" s="59"/>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row>
    <row r="349" spans="1:73" x14ac:dyDescent="0.25">
      <c r="A349" s="2"/>
      <c r="B349" s="2"/>
      <c r="C349" s="2"/>
      <c r="D349" s="2"/>
      <c r="E349" s="93"/>
      <c r="F349" s="2"/>
      <c r="G349" s="2"/>
      <c r="H349" s="2"/>
      <c r="I349" s="2"/>
      <c r="J349" s="2"/>
      <c r="K349" s="2"/>
      <c r="L349" s="2"/>
      <c r="M349" s="2"/>
      <c r="N349" s="2"/>
      <c r="O349" s="2"/>
      <c r="P349" s="2"/>
      <c r="Q349" s="2"/>
      <c r="R349" s="2"/>
      <c r="S349" s="2"/>
      <c r="T349" s="59"/>
      <c r="U349" s="59"/>
      <c r="V349" s="2"/>
      <c r="W349" s="3"/>
      <c r="X349" s="59"/>
      <c r="Y349" s="59"/>
      <c r="Z349" s="59"/>
      <c r="AA349" s="59"/>
      <c r="AB349" s="59"/>
      <c r="AC349" s="6"/>
      <c r="AD349" s="59"/>
      <c r="AE349" s="59"/>
      <c r="AF349" s="59"/>
      <c r="AG349" s="59"/>
      <c r="AH349" s="59"/>
      <c r="AI349" s="59"/>
      <c r="AJ349" s="59"/>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row>
    <row r="350" spans="1:73" x14ac:dyDescent="0.25">
      <c r="A350" s="2"/>
      <c r="B350" s="2"/>
      <c r="C350" s="2"/>
      <c r="D350" s="2"/>
      <c r="E350" s="93"/>
      <c r="F350" s="2"/>
      <c r="G350" s="2"/>
      <c r="H350" s="2"/>
      <c r="I350" s="2"/>
      <c r="J350" s="2"/>
      <c r="K350" s="2"/>
      <c r="L350" s="2"/>
      <c r="M350" s="2"/>
      <c r="N350" s="2"/>
      <c r="O350" s="2"/>
      <c r="P350" s="2"/>
      <c r="Q350" s="2"/>
      <c r="R350" s="2"/>
      <c r="S350" s="2"/>
      <c r="T350" s="59"/>
      <c r="U350" s="59"/>
      <c r="V350" s="2"/>
      <c r="W350" s="3"/>
      <c r="X350" s="59"/>
      <c r="Y350" s="59"/>
      <c r="Z350" s="59"/>
      <c r="AA350" s="59"/>
      <c r="AB350" s="59"/>
      <c r="AC350" s="6"/>
      <c r="AD350" s="59"/>
      <c r="AE350" s="59"/>
      <c r="AF350" s="59"/>
      <c r="AG350" s="59"/>
      <c r="AH350" s="59"/>
      <c r="AI350" s="59"/>
      <c r="AJ350" s="59"/>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row>
    <row r="351" spans="1:73" x14ac:dyDescent="0.25">
      <c r="A351" s="2"/>
      <c r="B351" s="2"/>
      <c r="C351" s="2"/>
      <c r="D351" s="2"/>
      <c r="E351" s="93"/>
      <c r="F351" s="2"/>
      <c r="G351" s="2"/>
      <c r="H351" s="2"/>
      <c r="I351" s="2"/>
      <c r="J351" s="2"/>
      <c r="K351" s="2"/>
      <c r="L351" s="2"/>
      <c r="M351" s="2"/>
      <c r="N351" s="2"/>
      <c r="O351" s="2"/>
      <c r="P351" s="2"/>
      <c r="Q351" s="2"/>
      <c r="R351" s="2"/>
      <c r="S351" s="2"/>
      <c r="T351" s="59"/>
      <c r="U351" s="59"/>
      <c r="V351" s="2"/>
      <c r="W351" s="3"/>
      <c r="X351" s="59"/>
      <c r="Y351" s="59"/>
      <c r="Z351" s="59"/>
      <c r="AA351" s="59"/>
      <c r="AB351" s="59"/>
      <c r="AC351" s="6"/>
      <c r="AD351" s="59"/>
      <c r="AE351" s="59"/>
      <c r="AF351" s="59"/>
      <c r="AG351" s="59"/>
      <c r="AH351" s="59"/>
      <c r="AI351" s="59"/>
      <c r="AJ351" s="59"/>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row>
    <row r="352" spans="1:73" x14ac:dyDescent="0.25">
      <c r="A352" s="2"/>
      <c r="B352" s="2"/>
      <c r="C352" s="2"/>
      <c r="D352" s="2"/>
      <c r="E352" s="93"/>
      <c r="F352" s="2"/>
      <c r="G352" s="2"/>
      <c r="H352" s="2"/>
      <c r="I352" s="2"/>
      <c r="J352" s="2"/>
      <c r="K352" s="2"/>
      <c r="L352" s="2"/>
      <c r="M352" s="2"/>
      <c r="N352" s="2"/>
      <c r="O352" s="2"/>
      <c r="P352" s="2"/>
      <c r="Q352" s="2"/>
      <c r="R352" s="2"/>
      <c r="S352" s="2"/>
      <c r="T352" s="59"/>
      <c r="U352" s="59"/>
      <c r="V352" s="2"/>
      <c r="W352" s="3"/>
      <c r="X352" s="59"/>
      <c r="Y352" s="59"/>
      <c r="Z352" s="59"/>
      <c r="AA352" s="59"/>
      <c r="AB352" s="59"/>
      <c r="AC352" s="6"/>
      <c r="AD352" s="59"/>
      <c r="AE352" s="59"/>
      <c r="AF352" s="59"/>
      <c r="AG352" s="59"/>
      <c r="AH352" s="59"/>
      <c r="AI352" s="59"/>
      <c r="AJ352" s="59"/>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row>
    <row r="353" spans="1:73" x14ac:dyDescent="0.25">
      <c r="A353" s="2"/>
      <c r="B353" s="2"/>
      <c r="C353" s="2"/>
      <c r="D353" s="2"/>
      <c r="E353" s="93"/>
      <c r="F353" s="2"/>
      <c r="G353" s="2"/>
      <c r="H353" s="2"/>
      <c r="I353" s="2"/>
      <c r="J353" s="2"/>
      <c r="K353" s="2"/>
      <c r="L353" s="2"/>
      <c r="M353" s="2"/>
      <c r="N353" s="2"/>
      <c r="O353" s="2"/>
      <c r="P353" s="2"/>
      <c r="Q353" s="2"/>
      <c r="R353" s="2"/>
      <c r="S353" s="2"/>
      <c r="T353" s="59"/>
      <c r="U353" s="59"/>
      <c r="V353" s="2"/>
      <c r="W353" s="3"/>
      <c r="X353" s="59"/>
      <c r="Y353" s="59"/>
      <c r="Z353" s="59"/>
      <c r="AA353" s="59"/>
      <c r="AB353" s="59"/>
      <c r="AC353" s="6"/>
      <c r="AD353" s="59"/>
      <c r="AE353" s="59"/>
      <c r="AF353" s="59"/>
      <c r="AG353" s="59"/>
      <c r="AH353" s="59"/>
      <c r="AI353" s="59"/>
      <c r="AJ353" s="59"/>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row>
    <row r="354" spans="1:73" x14ac:dyDescent="0.25">
      <c r="A354" s="2"/>
      <c r="B354" s="2"/>
      <c r="C354" s="2"/>
      <c r="D354" s="2"/>
      <c r="E354" s="93"/>
      <c r="F354" s="2"/>
      <c r="G354" s="2"/>
      <c r="H354" s="2"/>
      <c r="I354" s="2"/>
      <c r="J354" s="2"/>
      <c r="K354" s="2"/>
      <c r="L354" s="2"/>
      <c r="M354" s="2"/>
      <c r="N354" s="2"/>
      <c r="O354" s="2"/>
      <c r="P354" s="2"/>
      <c r="Q354" s="2"/>
      <c r="R354" s="2"/>
      <c r="S354" s="2"/>
      <c r="T354" s="59"/>
      <c r="U354" s="59"/>
      <c r="V354" s="2"/>
      <c r="W354" s="3"/>
      <c r="X354" s="59"/>
      <c r="Y354" s="59"/>
      <c r="Z354" s="59"/>
      <c r="AA354" s="59"/>
      <c r="AB354" s="59"/>
      <c r="AC354" s="6"/>
      <c r="AD354" s="59"/>
      <c r="AE354" s="59"/>
      <c r="AF354" s="59"/>
      <c r="AG354" s="59"/>
      <c r="AH354" s="59"/>
      <c r="AI354" s="59"/>
      <c r="AJ354" s="59"/>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row>
    <row r="355" spans="1:73" x14ac:dyDescent="0.25">
      <c r="A355" s="2"/>
      <c r="B355" s="2"/>
      <c r="C355" s="2"/>
      <c r="D355" s="2"/>
      <c r="E355" s="93"/>
      <c r="F355" s="2"/>
      <c r="G355" s="2"/>
      <c r="H355" s="2"/>
      <c r="I355" s="2"/>
      <c r="J355" s="2"/>
      <c r="K355" s="2"/>
      <c r="L355" s="2"/>
      <c r="M355" s="2"/>
      <c r="N355" s="2"/>
      <c r="O355" s="2"/>
      <c r="P355" s="2"/>
      <c r="Q355" s="2"/>
      <c r="R355" s="2"/>
      <c r="S355" s="2"/>
      <c r="T355" s="59"/>
      <c r="U355" s="59"/>
      <c r="V355" s="2"/>
      <c r="W355" s="3"/>
      <c r="X355" s="59"/>
      <c r="Y355" s="59"/>
      <c r="Z355" s="59"/>
      <c r="AA355" s="59"/>
      <c r="AB355" s="59"/>
      <c r="AC355" s="6"/>
      <c r="AD355" s="59"/>
      <c r="AE355" s="59"/>
      <c r="AF355" s="59"/>
      <c r="AG355" s="59"/>
      <c r="AH355" s="59"/>
      <c r="AI355" s="59"/>
      <c r="AJ355" s="59"/>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row>
    <row r="356" spans="1:73" x14ac:dyDescent="0.25">
      <c r="A356" s="2"/>
      <c r="B356" s="2"/>
      <c r="C356" s="2"/>
      <c r="D356" s="2"/>
      <c r="E356" s="93"/>
      <c r="F356" s="2"/>
      <c r="G356" s="2"/>
      <c r="H356" s="2"/>
      <c r="I356" s="2"/>
      <c r="J356" s="2"/>
      <c r="K356" s="2"/>
      <c r="L356" s="2"/>
      <c r="M356" s="2"/>
      <c r="N356" s="2"/>
      <c r="O356" s="2"/>
      <c r="P356" s="2"/>
      <c r="Q356" s="2"/>
      <c r="R356" s="2"/>
      <c r="S356" s="2"/>
      <c r="T356" s="59"/>
      <c r="U356" s="59"/>
      <c r="V356" s="2"/>
      <c r="W356" s="3"/>
      <c r="X356" s="59"/>
      <c r="Y356" s="59"/>
      <c r="Z356" s="59"/>
      <c r="AA356" s="59"/>
      <c r="AB356" s="59"/>
      <c r="AC356" s="6"/>
      <c r="AD356" s="59"/>
      <c r="AE356" s="59"/>
      <c r="AF356" s="59"/>
      <c r="AG356" s="59"/>
      <c r="AH356" s="59"/>
      <c r="AI356" s="59"/>
      <c r="AJ356" s="59"/>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row>
    <row r="357" spans="1:73" x14ac:dyDescent="0.25">
      <c r="A357" s="2"/>
      <c r="B357" s="2"/>
      <c r="C357" s="2"/>
      <c r="D357" s="2"/>
      <c r="E357" s="93"/>
      <c r="F357" s="2"/>
      <c r="G357" s="2"/>
      <c r="H357" s="2"/>
      <c r="I357" s="2"/>
      <c r="J357" s="2"/>
      <c r="K357" s="2"/>
      <c r="L357" s="2"/>
      <c r="M357" s="2"/>
      <c r="N357" s="2"/>
      <c r="O357" s="2"/>
      <c r="P357" s="2"/>
      <c r="Q357" s="2"/>
      <c r="R357" s="2"/>
      <c r="S357" s="2"/>
      <c r="T357" s="59"/>
      <c r="U357" s="59"/>
      <c r="V357" s="2"/>
      <c r="W357" s="3"/>
      <c r="X357" s="59"/>
      <c r="Y357" s="59"/>
      <c r="Z357" s="59"/>
      <c r="AA357" s="59"/>
      <c r="AB357" s="59"/>
      <c r="AC357" s="6"/>
      <c r="AD357" s="59"/>
      <c r="AE357" s="59"/>
      <c r="AF357" s="59"/>
      <c r="AG357" s="59"/>
      <c r="AH357" s="59"/>
      <c r="AI357" s="59"/>
      <c r="AJ357" s="59"/>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row>
    <row r="358" spans="1:73" x14ac:dyDescent="0.25">
      <c r="A358" s="2"/>
      <c r="B358" s="2"/>
      <c r="C358" s="2"/>
      <c r="D358" s="2"/>
      <c r="E358" s="93"/>
      <c r="F358" s="2"/>
      <c r="G358" s="2"/>
      <c r="H358" s="2"/>
      <c r="I358" s="2"/>
      <c r="J358" s="2"/>
      <c r="K358" s="2"/>
      <c r="L358" s="2"/>
      <c r="M358" s="2"/>
      <c r="N358" s="2"/>
      <c r="O358" s="2"/>
      <c r="P358" s="2"/>
      <c r="Q358" s="2"/>
      <c r="R358" s="2"/>
      <c r="S358" s="2"/>
      <c r="T358" s="59"/>
      <c r="U358" s="59"/>
      <c r="V358" s="2"/>
      <c r="W358" s="3"/>
      <c r="X358" s="59"/>
      <c r="Y358" s="59"/>
      <c r="Z358" s="59"/>
      <c r="AA358" s="59"/>
      <c r="AB358" s="59"/>
      <c r="AC358" s="6"/>
      <c r="AD358" s="59"/>
      <c r="AE358" s="59"/>
      <c r="AF358" s="59"/>
      <c r="AG358" s="59"/>
      <c r="AH358" s="59"/>
      <c r="AI358" s="59"/>
      <c r="AJ358" s="59"/>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row>
    <row r="359" spans="1:73" x14ac:dyDescent="0.25">
      <c r="A359" s="2"/>
      <c r="B359" s="2"/>
      <c r="C359" s="2"/>
      <c r="D359" s="2"/>
      <c r="E359" s="93"/>
      <c r="F359" s="2"/>
      <c r="G359" s="2"/>
      <c r="H359" s="2"/>
      <c r="I359" s="2"/>
      <c r="J359" s="2"/>
      <c r="K359" s="2"/>
      <c r="L359" s="2"/>
      <c r="M359" s="2"/>
      <c r="N359" s="2"/>
      <c r="O359" s="2"/>
      <c r="P359" s="2"/>
      <c r="Q359" s="2"/>
      <c r="R359" s="2"/>
      <c r="S359" s="2"/>
      <c r="T359" s="59"/>
      <c r="U359" s="59"/>
      <c r="V359" s="2"/>
      <c r="W359" s="3"/>
      <c r="X359" s="59"/>
      <c r="Y359" s="59"/>
      <c r="Z359" s="59"/>
      <c r="AA359" s="59"/>
      <c r="AB359" s="59"/>
      <c r="AC359" s="6"/>
      <c r="AD359" s="59"/>
      <c r="AE359" s="59"/>
      <c r="AF359" s="59"/>
      <c r="AG359" s="59"/>
      <c r="AH359" s="59"/>
      <c r="AI359" s="59"/>
      <c r="AJ359" s="59"/>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row>
    <row r="360" spans="1:73" x14ac:dyDescent="0.25">
      <c r="A360" s="2"/>
      <c r="B360" s="2"/>
      <c r="C360" s="2"/>
      <c r="D360" s="2"/>
      <c r="E360" s="93"/>
      <c r="F360" s="2"/>
      <c r="G360" s="2"/>
      <c r="H360" s="2"/>
      <c r="I360" s="2"/>
      <c r="J360" s="2"/>
      <c r="K360" s="2"/>
      <c r="L360" s="2"/>
      <c r="M360" s="2"/>
      <c r="N360" s="2"/>
      <c r="O360" s="2"/>
      <c r="P360" s="2"/>
      <c r="Q360" s="2"/>
      <c r="R360" s="2"/>
      <c r="S360" s="2"/>
      <c r="T360" s="59"/>
      <c r="U360" s="59"/>
      <c r="V360" s="2"/>
      <c r="W360" s="3"/>
      <c r="X360" s="59"/>
      <c r="Y360" s="59"/>
      <c r="Z360" s="59"/>
      <c r="AA360" s="59"/>
      <c r="AB360" s="59"/>
      <c r="AC360" s="6"/>
      <c r="AD360" s="59"/>
      <c r="AE360" s="59"/>
      <c r="AF360" s="59"/>
      <c r="AG360" s="59"/>
      <c r="AH360" s="59"/>
      <c r="AI360" s="59"/>
      <c r="AJ360" s="59"/>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row>
    <row r="361" spans="1:73" x14ac:dyDescent="0.25">
      <c r="A361" s="2"/>
      <c r="B361" s="2"/>
      <c r="C361" s="2"/>
      <c r="D361" s="2"/>
      <c r="E361" s="93"/>
      <c r="F361" s="2"/>
      <c r="G361" s="2"/>
      <c r="H361" s="2"/>
      <c r="I361" s="2"/>
      <c r="J361" s="2"/>
      <c r="K361" s="2"/>
      <c r="L361" s="2"/>
      <c r="M361" s="2"/>
      <c r="N361" s="2"/>
      <c r="O361" s="2"/>
      <c r="P361" s="2"/>
      <c r="Q361" s="2"/>
      <c r="R361" s="2"/>
      <c r="S361" s="2"/>
      <c r="T361" s="59"/>
      <c r="U361" s="59"/>
      <c r="V361" s="2"/>
      <c r="W361" s="3"/>
      <c r="X361" s="59"/>
      <c r="Y361" s="59"/>
      <c r="Z361" s="59"/>
      <c r="AA361" s="59"/>
      <c r="AB361" s="59"/>
      <c r="AC361" s="6"/>
      <c r="AD361" s="59"/>
      <c r="AE361" s="59"/>
      <c r="AF361" s="59"/>
      <c r="AG361" s="59"/>
      <c r="AH361" s="59"/>
      <c r="AI361" s="59"/>
      <c r="AJ361" s="59"/>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row>
    <row r="362" spans="1:73" x14ac:dyDescent="0.25">
      <c r="A362" s="2"/>
      <c r="B362" s="2"/>
      <c r="C362" s="2"/>
      <c r="D362" s="2"/>
      <c r="E362" s="93"/>
      <c r="F362" s="2"/>
      <c r="G362" s="2"/>
      <c r="H362" s="2"/>
      <c r="I362" s="2"/>
      <c r="J362" s="2"/>
      <c r="K362" s="2"/>
      <c r="L362" s="2"/>
      <c r="M362" s="2"/>
      <c r="N362" s="2"/>
      <c r="O362" s="2"/>
      <c r="P362" s="2"/>
      <c r="Q362" s="2"/>
      <c r="R362" s="2"/>
      <c r="S362" s="2"/>
      <c r="T362" s="59"/>
      <c r="U362" s="59"/>
      <c r="V362" s="2"/>
      <c r="W362" s="3"/>
      <c r="X362" s="59"/>
      <c r="Y362" s="59"/>
      <c r="Z362" s="59"/>
      <c r="AA362" s="59"/>
      <c r="AB362" s="59"/>
      <c r="AC362" s="6"/>
      <c r="AD362" s="59"/>
      <c r="AE362" s="59"/>
      <c r="AF362" s="59"/>
      <c r="AG362" s="59"/>
      <c r="AH362" s="59"/>
      <c r="AI362" s="59"/>
      <c r="AJ362" s="59"/>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row>
    <row r="363" spans="1:73" x14ac:dyDescent="0.25">
      <c r="A363" s="2"/>
      <c r="B363" s="2"/>
      <c r="C363" s="2"/>
      <c r="D363" s="2"/>
      <c r="E363" s="93"/>
      <c r="F363" s="2"/>
      <c r="G363" s="2"/>
      <c r="H363" s="2"/>
      <c r="I363" s="2"/>
      <c r="J363" s="2"/>
      <c r="K363" s="2"/>
      <c r="L363" s="2"/>
      <c r="M363" s="2"/>
      <c r="N363" s="2"/>
      <c r="O363" s="2"/>
      <c r="P363" s="2"/>
      <c r="Q363" s="2"/>
      <c r="R363" s="2"/>
      <c r="S363" s="2"/>
      <c r="T363" s="59"/>
      <c r="U363" s="59"/>
      <c r="V363" s="2"/>
      <c r="W363" s="3"/>
      <c r="X363" s="59"/>
      <c r="Y363" s="59"/>
      <c r="Z363" s="59"/>
      <c r="AA363" s="59"/>
      <c r="AB363" s="59"/>
      <c r="AC363" s="6"/>
      <c r="AD363" s="59"/>
      <c r="AE363" s="59"/>
      <c r="AF363" s="59"/>
      <c r="AG363" s="59"/>
      <c r="AH363" s="59"/>
      <c r="AI363" s="59"/>
      <c r="AJ363" s="59"/>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row>
    <row r="364" spans="1:73" x14ac:dyDescent="0.25">
      <c r="A364" s="2"/>
      <c r="B364" s="2"/>
      <c r="C364" s="2"/>
      <c r="D364" s="2"/>
      <c r="E364" s="93"/>
      <c r="F364" s="2"/>
      <c r="G364" s="2"/>
      <c r="H364" s="2"/>
      <c r="I364" s="2"/>
      <c r="J364" s="2"/>
      <c r="K364" s="2"/>
      <c r="L364" s="2"/>
      <c r="M364" s="2"/>
      <c r="N364" s="2"/>
      <c r="O364" s="2"/>
      <c r="P364" s="2"/>
      <c r="Q364" s="2"/>
      <c r="R364" s="2"/>
      <c r="S364" s="2"/>
      <c r="T364" s="59"/>
      <c r="U364" s="59"/>
      <c r="V364" s="2"/>
      <c r="W364" s="3"/>
      <c r="X364" s="59"/>
      <c r="Y364" s="59"/>
      <c r="Z364" s="59"/>
      <c r="AA364" s="59"/>
      <c r="AB364" s="59"/>
      <c r="AC364" s="6"/>
      <c r="AD364" s="59"/>
      <c r="AE364" s="59"/>
      <c r="AF364" s="59"/>
      <c r="AG364" s="59"/>
      <c r="AH364" s="59"/>
      <c r="AI364" s="59"/>
      <c r="AJ364" s="59"/>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row>
    <row r="365" spans="1:73" x14ac:dyDescent="0.25">
      <c r="A365" s="2"/>
      <c r="B365" s="2"/>
      <c r="C365" s="2"/>
      <c r="D365" s="2"/>
      <c r="E365" s="93"/>
      <c r="F365" s="2"/>
      <c r="G365" s="2"/>
      <c r="H365" s="2"/>
      <c r="I365" s="2"/>
      <c r="J365" s="2"/>
      <c r="K365" s="2"/>
      <c r="L365" s="2"/>
      <c r="M365" s="2"/>
      <c r="N365" s="2"/>
      <c r="O365" s="2"/>
      <c r="P365" s="2"/>
      <c r="Q365" s="2"/>
      <c r="R365" s="2"/>
      <c r="S365" s="2"/>
      <c r="T365" s="59"/>
      <c r="U365" s="59"/>
      <c r="V365" s="2"/>
      <c r="W365" s="3"/>
      <c r="X365" s="59"/>
      <c r="Y365" s="59"/>
      <c r="Z365" s="59"/>
      <c r="AA365" s="59"/>
      <c r="AB365" s="59"/>
      <c r="AC365" s="6"/>
      <c r="AD365" s="59"/>
      <c r="AE365" s="59"/>
      <c r="AF365" s="59"/>
      <c r="AG365" s="59"/>
      <c r="AH365" s="59"/>
      <c r="AI365" s="59"/>
      <c r="AJ365" s="59"/>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row>
    <row r="366" spans="1:73" x14ac:dyDescent="0.25">
      <c r="A366" s="2"/>
      <c r="B366" s="2"/>
      <c r="C366" s="2"/>
      <c r="D366" s="2"/>
      <c r="E366" s="93"/>
      <c r="F366" s="2"/>
      <c r="G366" s="2"/>
      <c r="H366" s="2"/>
      <c r="I366" s="2"/>
      <c r="J366" s="2"/>
      <c r="K366" s="2"/>
      <c r="L366" s="2"/>
      <c r="M366" s="2"/>
      <c r="N366" s="2"/>
      <c r="O366" s="2"/>
      <c r="P366" s="2"/>
      <c r="Q366" s="2"/>
      <c r="R366" s="2"/>
      <c r="S366" s="2"/>
      <c r="T366" s="59"/>
      <c r="U366" s="59"/>
      <c r="V366" s="2"/>
      <c r="W366" s="3"/>
      <c r="X366" s="59"/>
      <c r="Y366" s="59"/>
      <c r="Z366" s="59"/>
      <c r="AA366" s="59"/>
      <c r="AB366" s="59"/>
      <c r="AC366" s="6"/>
      <c r="AD366" s="59"/>
      <c r="AE366" s="59"/>
      <c r="AF366" s="59"/>
      <c r="AG366" s="59"/>
      <c r="AH366" s="59"/>
      <c r="AI366" s="59"/>
      <c r="AJ366" s="59"/>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row>
    <row r="367" spans="1:73" x14ac:dyDescent="0.25">
      <c r="A367" s="2"/>
      <c r="B367" s="2"/>
      <c r="C367" s="2"/>
      <c r="D367" s="2"/>
      <c r="E367" s="93"/>
      <c r="F367" s="2"/>
      <c r="G367" s="2"/>
      <c r="H367" s="2"/>
      <c r="I367" s="2"/>
      <c r="J367" s="2"/>
      <c r="K367" s="2"/>
      <c r="L367" s="2"/>
      <c r="M367" s="2"/>
      <c r="N367" s="2"/>
      <c r="O367" s="2"/>
      <c r="P367" s="2"/>
      <c r="Q367" s="2"/>
      <c r="R367" s="2"/>
      <c r="S367" s="2"/>
      <c r="T367" s="59"/>
      <c r="U367" s="59"/>
      <c r="V367" s="2"/>
      <c r="W367" s="3"/>
      <c r="X367" s="59"/>
      <c r="Y367" s="59"/>
      <c r="Z367" s="59"/>
      <c r="AA367" s="59"/>
      <c r="AB367" s="59"/>
      <c r="AC367" s="6"/>
      <c r="AD367" s="59"/>
      <c r="AE367" s="59"/>
      <c r="AF367" s="59"/>
      <c r="AG367" s="59"/>
      <c r="AH367" s="59"/>
      <c r="AI367" s="59"/>
      <c r="AJ367" s="59"/>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row>
    <row r="368" spans="1:73" x14ac:dyDescent="0.25">
      <c r="A368" s="2"/>
      <c r="B368" s="2"/>
      <c r="C368" s="2"/>
      <c r="D368" s="2"/>
      <c r="E368" s="93"/>
      <c r="F368" s="2"/>
      <c r="G368" s="2"/>
      <c r="H368" s="2"/>
      <c r="I368" s="2"/>
      <c r="J368" s="2"/>
      <c r="K368" s="2"/>
      <c r="L368" s="2"/>
      <c r="M368" s="2"/>
      <c r="N368" s="2"/>
      <c r="O368" s="2"/>
      <c r="P368" s="2"/>
      <c r="Q368" s="2"/>
      <c r="R368" s="2"/>
      <c r="S368" s="2"/>
      <c r="T368" s="59"/>
      <c r="U368" s="59"/>
      <c r="V368" s="2"/>
      <c r="W368" s="3"/>
      <c r="X368" s="59"/>
      <c r="Y368" s="59"/>
      <c r="Z368" s="59"/>
      <c r="AA368" s="59"/>
      <c r="AB368" s="59"/>
      <c r="AC368" s="6"/>
      <c r="AD368" s="59"/>
      <c r="AE368" s="59"/>
      <c r="AF368" s="59"/>
      <c r="AG368" s="59"/>
      <c r="AH368" s="59"/>
      <c r="AI368" s="59"/>
      <c r="AJ368" s="59"/>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row>
    <row r="369" spans="1:73" x14ac:dyDescent="0.25">
      <c r="A369" s="2"/>
      <c r="B369" s="2"/>
      <c r="C369" s="2"/>
      <c r="D369" s="2"/>
      <c r="E369" s="93"/>
      <c r="F369" s="2"/>
      <c r="G369" s="2"/>
      <c r="H369" s="2"/>
      <c r="I369" s="2"/>
      <c r="J369" s="2"/>
      <c r="K369" s="2"/>
      <c r="L369" s="2"/>
      <c r="M369" s="2"/>
      <c r="N369" s="2"/>
      <c r="O369" s="2"/>
      <c r="P369" s="2"/>
      <c r="Q369" s="2"/>
      <c r="R369" s="2"/>
      <c r="S369" s="2"/>
      <c r="T369" s="59"/>
      <c r="U369" s="59"/>
      <c r="V369" s="2"/>
      <c r="W369" s="3"/>
      <c r="X369" s="59"/>
      <c r="Y369" s="59"/>
      <c r="Z369" s="59"/>
      <c r="AA369" s="59"/>
      <c r="AB369" s="59"/>
      <c r="AC369" s="6"/>
      <c r="AD369" s="59"/>
      <c r="AE369" s="59"/>
      <c r="AF369" s="59"/>
      <c r="AG369" s="59"/>
      <c r="AH369" s="59"/>
      <c r="AI369" s="59"/>
      <c r="AJ369" s="59"/>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row>
    <row r="370" spans="1:73" x14ac:dyDescent="0.25">
      <c r="A370" s="2"/>
      <c r="B370" s="2"/>
      <c r="C370" s="2"/>
      <c r="D370" s="2"/>
      <c r="E370" s="93"/>
      <c r="F370" s="2"/>
      <c r="G370" s="2"/>
      <c r="H370" s="2"/>
      <c r="I370" s="2"/>
      <c r="J370" s="2"/>
      <c r="K370" s="2"/>
      <c r="L370" s="2"/>
      <c r="M370" s="2"/>
      <c r="N370" s="2"/>
      <c r="O370" s="2"/>
      <c r="P370" s="2"/>
      <c r="Q370" s="2"/>
      <c r="R370" s="2"/>
      <c r="S370" s="2"/>
      <c r="T370" s="59"/>
      <c r="U370" s="59"/>
      <c r="V370" s="2"/>
      <c r="W370" s="3"/>
      <c r="X370" s="59"/>
      <c r="Y370" s="59"/>
      <c r="Z370" s="59"/>
      <c r="AA370" s="59"/>
      <c r="AB370" s="59"/>
      <c r="AC370" s="6"/>
      <c r="AD370" s="59"/>
      <c r="AE370" s="59"/>
      <c r="AF370" s="59"/>
      <c r="AG370" s="59"/>
      <c r="AH370" s="59"/>
      <c r="AI370" s="59"/>
      <c r="AJ370" s="59"/>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row>
    <row r="371" spans="1:73" x14ac:dyDescent="0.25">
      <c r="A371" s="2"/>
      <c r="B371" s="2"/>
      <c r="C371" s="2"/>
      <c r="D371" s="2"/>
      <c r="E371" s="93"/>
      <c r="F371" s="2"/>
      <c r="G371" s="2"/>
      <c r="H371" s="2"/>
      <c r="I371" s="2"/>
      <c r="J371" s="2"/>
      <c r="K371" s="2"/>
      <c r="L371" s="2"/>
      <c r="M371" s="2"/>
      <c r="N371" s="2"/>
      <c r="O371" s="2"/>
      <c r="P371" s="2"/>
      <c r="Q371" s="2"/>
      <c r="R371" s="2"/>
      <c r="S371" s="2"/>
      <c r="T371" s="59"/>
      <c r="U371" s="59"/>
      <c r="V371" s="2"/>
      <c r="W371" s="3"/>
      <c r="X371" s="59"/>
      <c r="Y371" s="59"/>
      <c r="Z371" s="59"/>
      <c r="AA371" s="59"/>
      <c r="AB371" s="59"/>
      <c r="AC371" s="6"/>
      <c r="AD371" s="59"/>
      <c r="AE371" s="59"/>
      <c r="AF371" s="59"/>
      <c r="AG371" s="59"/>
      <c r="AH371" s="59"/>
      <c r="AI371" s="59"/>
      <c r="AJ371" s="59"/>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row>
    <row r="372" spans="1:73" x14ac:dyDescent="0.25">
      <c r="A372" s="2"/>
      <c r="B372" s="2"/>
      <c r="C372" s="2"/>
      <c r="D372" s="2"/>
      <c r="E372" s="93"/>
      <c r="F372" s="2"/>
      <c r="G372" s="2"/>
      <c r="H372" s="2"/>
      <c r="I372" s="2"/>
      <c r="J372" s="2"/>
      <c r="K372" s="2"/>
      <c r="L372" s="2"/>
      <c r="M372" s="2"/>
      <c r="N372" s="2"/>
      <c r="O372" s="2"/>
      <c r="P372" s="2"/>
      <c r="Q372" s="2"/>
      <c r="R372" s="2"/>
      <c r="S372" s="2"/>
      <c r="T372" s="59"/>
      <c r="U372" s="59"/>
      <c r="V372" s="2"/>
      <c r="W372" s="3"/>
      <c r="X372" s="59"/>
      <c r="Y372" s="59"/>
      <c r="Z372" s="59"/>
      <c r="AA372" s="59"/>
      <c r="AB372" s="59"/>
      <c r="AC372" s="6"/>
      <c r="AD372" s="59"/>
      <c r="AE372" s="59"/>
      <c r="AF372" s="59"/>
      <c r="AG372" s="59"/>
      <c r="AH372" s="59"/>
      <c r="AI372" s="59"/>
      <c r="AJ372" s="59"/>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row>
    <row r="373" spans="1:73" x14ac:dyDescent="0.25">
      <c r="A373" s="2"/>
      <c r="B373" s="2"/>
      <c r="C373" s="2"/>
      <c r="D373" s="2"/>
      <c r="E373" s="93"/>
      <c r="F373" s="2"/>
      <c r="G373" s="2"/>
      <c r="H373" s="2"/>
      <c r="I373" s="2"/>
      <c r="J373" s="2"/>
      <c r="K373" s="2"/>
      <c r="L373" s="2"/>
      <c r="M373" s="2"/>
      <c r="N373" s="2"/>
      <c r="O373" s="2"/>
      <c r="P373" s="2"/>
      <c r="Q373" s="2"/>
      <c r="R373" s="2"/>
      <c r="S373" s="2"/>
      <c r="T373" s="59"/>
      <c r="U373" s="59"/>
      <c r="V373" s="2"/>
      <c r="W373" s="3"/>
      <c r="X373" s="59"/>
      <c r="Y373" s="59"/>
      <c r="Z373" s="59"/>
      <c r="AA373" s="59"/>
      <c r="AB373" s="59"/>
      <c r="AC373" s="6"/>
      <c r="AD373" s="59"/>
      <c r="AE373" s="59"/>
      <c r="AF373" s="59"/>
      <c r="AG373" s="59"/>
      <c r="AH373" s="59"/>
      <c r="AI373" s="59"/>
      <c r="AJ373" s="59"/>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row>
    <row r="374" spans="1:73" x14ac:dyDescent="0.25">
      <c r="A374" s="2"/>
      <c r="B374" s="2"/>
      <c r="C374" s="2"/>
      <c r="D374" s="2"/>
      <c r="E374" s="93"/>
      <c r="F374" s="2"/>
      <c r="G374" s="2"/>
      <c r="H374" s="2"/>
      <c r="I374" s="2"/>
      <c r="J374" s="2"/>
      <c r="K374" s="2"/>
      <c r="L374" s="2"/>
      <c r="M374" s="2"/>
      <c r="N374" s="2"/>
      <c r="O374" s="2"/>
      <c r="P374" s="2"/>
      <c r="Q374" s="2"/>
      <c r="R374" s="2"/>
      <c r="S374" s="2"/>
      <c r="T374" s="59"/>
      <c r="U374" s="59"/>
      <c r="V374" s="2"/>
      <c r="W374" s="3"/>
      <c r="X374" s="59"/>
      <c r="Y374" s="59"/>
      <c r="Z374" s="59"/>
      <c r="AA374" s="59"/>
      <c r="AB374" s="59"/>
      <c r="AC374" s="6"/>
      <c r="AD374" s="59"/>
      <c r="AE374" s="59"/>
      <c r="AF374" s="59"/>
      <c r="AG374" s="59"/>
      <c r="AH374" s="59"/>
      <c r="AI374" s="59"/>
      <c r="AJ374" s="59"/>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row>
    <row r="375" spans="1:73" x14ac:dyDescent="0.25">
      <c r="A375" s="2"/>
      <c r="B375" s="2"/>
      <c r="C375" s="2"/>
      <c r="D375" s="2"/>
      <c r="E375" s="93"/>
      <c r="F375" s="2"/>
      <c r="G375" s="2"/>
      <c r="H375" s="2"/>
      <c r="I375" s="2"/>
      <c r="J375" s="2"/>
      <c r="K375" s="2"/>
      <c r="L375" s="2"/>
      <c r="M375" s="2"/>
      <c r="N375" s="2"/>
      <c r="O375" s="2"/>
      <c r="P375" s="2"/>
      <c r="Q375" s="2"/>
      <c r="R375" s="2"/>
      <c r="S375" s="2"/>
      <c r="T375" s="59"/>
      <c r="U375" s="59"/>
      <c r="V375" s="2"/>
      <c r="W375" s="3"/>
      <c r="X375" s="59"/>
      <c r="Y375" s="59"/>
      <c r="Z375" s="59"/>
      <c r="AA375" s="59"/>
      <c r="AB375" s="59"/>
      <c r="AC375" s="6"/>
      <c r="AD375" s="59"/>
      <c r="AE375" s="59"/>
      <c r="AF375" s="59"/>
      <c r="AG375" s="59"/>
      <c r="AH375" s="59"/>
      <c r="AI375" s="59"/>
      <c r="AJ375" s="59"/>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row>
    <row r="376" spans="1:73" x14ac:dyDescent="0.25">
      <c r="A376" s="2"/>
      <c r="B376" s="2"/>
      <c r="C376" s="2"/>
      <c r="D376" s="2"/>
      <c r="E376" s="93"/>
      <c r="F376" s="2"/>
      <c r="G376" s="2"/>
      <c r="H376" s="2"/>
      <c r="I376" s="2"/>
      <c r="J376" s="2"/>
      <c r="K376" s="2"/>
      <c r="L376" s="2"/>
      <c r="M376" s="2"/>
      <c r="N376" s="2"/>
      <c r="O376" s="2"/>
      <c r="P376" s="2"/>
      <c r="Q376" s="2"/>
      <c r="R376" s="2"/>
      <c r="S376" s="2"/>
      <c r="T376" s="59"/>
      <c r="U376" s="59"/>
      <c r="V376" s="2"/>
      <c r="W376" s="3"/>
      <c r="X376" s="59"/>
      <c r="Y376" s="59"/>
      <c r="Z376" s="59"/>
      <c r="AA376" s="59"/>
      <c r="AB376" s="59"/>
      <c r="AC376" s="6"/>
      <c r="AD376" s="59"/>
      <c r="AE376" s="59"/>
      <c r="AF376" s="59"/>
      <c r="AG376" s="59"/>
      <c r="AH376" s="59"/>
      <c r="AI376" s="59"/>
      <c r="AJ376" s="59"/>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row>
    <row r="377" spans="1:73" x14ac:dyDescent="0.25">
      <c r="A377" s="2"/>
      <c r="B377" s="2"/>
      <c r="C377" s="2"/>
      <c r="D377" s="2"/>
      <c r="E377" s="93"/>
      <c r="F377" s="2"/>
      <c r="G377" s="2"/>
      <c r="H377" s="2"/>
      <c r="I377" s="2"/>
      <c r="J377" s="2"/>
      <c r="K377" s="2"/>
      <c r="L377" s="2"/>
      <c r="M377" s="2"/>
      <c r="N377" s="2"/>
      <c r="O377" s="2"/>
      <c r="P377" s="2"/>
      <c r="Q377" s="2"/>
      <c r="R377" s="2"/>
      <c r="S377" s="2"/>
      <c r="T377" s="59"/>
      <c r="U377" s="59"/>
      <c r="V377" s="2"/>
      <c r="W377" s="3"/>
      <c r="X377" s="59"/>
      <c r="Y377" s="59"/>
      <c r="Z377" s="59"/>
      <c r="AA377" s="59"/>
      <c r="AB377" s="59"/>
      <c r="AC377" s="6"/>
      <c r="AD377" s="59"/>
      <c r="AE377" s="59"/>
      <c r="AF377" s="59"/>
      <c r="AG377" s="59"/>
      <c r="AH377" s="59"/>
      <c r="AI377" s="59"/>
      <c r="AJ377" s="59"/>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row>
    <row r="378" spans="1:73" x14ac:dyDescent="0.25">
      <c r="A378" s="2"/>
      <c r="B378" s="2"/>
      <c r="C378" s="2"/>
      <c r="D378" s="2"/>
      <c r="E378" s="93"/>
      <c r="F378" s="2"/>
      <c r="G378" s="2"/>
      <c r="H378" s="2"/>
      <c r="I378" s="2"/>
      <c r="J378" s="2"/>
      <c r="K378" s="2"/>
      <c r="L378" s="2"/>
      <c r="M378" s="2"/>
      <c r="N378" s="2"/>
      <c r="O378" s="2"/>
      <c r="P378" s="2"/>
      <c r="Q378" s="2"/>
      <c r="R378" s="2"/>
      <c r="S378" s="2"/>
      <c r="T378" s="59"/>
      <c r="U378" s="59"/>
      <c r="V378" s="2"/>
      <c r="W378" s="3"/>
      <c r="X378" s="59"/>
      <c r="Y378" s="59"/>
      <c r="Z378" s="59"/>
      <c r="AA378" s="59"/>
      <c r="AB378" s="59"/>
      <c r="AC378" s="6"/>
      <c r="AD378" s="59"/>
      <c r="AE378" s="59"/>
      <c r="AF378" s="59"/>
      <c r="AG378" s="59"/>
      <c r="AH378" s="59"/>
      <c r="AI378" s="59"/>
      <c r="AJ378" s="59"/>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row>
    <row r="379" spans="1:73" x14ac:dyDescent="0.25">
      <c r="A379" s="2"/>
      <c r="B379" s="2"/>
      <c r="C379" s="2"/>
      <c r="D379" s="2"/>
      <c r="E379" s="93"/>
      <c r="F379" s="2"/>
      <c r="G379" s="2"/>
      <c r="H379" s="2"/>
      <c r="I379" s="2"/>
      <c r="J379" s="2"/>
      <c r="K379" s="2"/>
      <c r="L379" s="2"/>
      <c r="M379" s="2"/>
      <c r="N379" s="2"/>
      <c r="O379" s="2"/>
      <c r="P379" s="2"/>
      <c r="Q379" s="2"/>
      <c r="R379" s="2"/>
      <c r="S379" s="2"/>
      <c r="T379" s="59"/>
      <c r="U379" s="59"/>
      <c r="V379" s="2"/>
      <c r="W379" s="3"/>
      <c r="X379" s="59"/>
      <c r="Y379" s="59"/>
      <c r="Z379" s="59"/>
      <c r="AA379" s="59"/>
      <c r="AB379" s="59"/>
      <c r="AC379" s="6"/>
      <c r="AD379" s="59"/>
      <c r="AE379" s="59"/>
      <c r="AF379" s="59"/>
      <c r="AG379" s="59"/>
      <c r="AH379" s="59"/>
      <c r="AI379" s="59"/>
      <c r="AJ379" s="59"/>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row>
    <row r="380" spans="1:73" x14ac:dyDescent="0.25">
      <c r="A380" s="2"/>
      <c r="B380" s="2"/>
      <c r="C380" s="2"/>
      <c r="D380" s="2"/>
      <c r="E380" s="93"/>
      <c r="F380" s="2"/>
      <c r="G380" s="2"/>
      <c r="H380" s="2"/>
      <c r="I380" s="2"/>
      <c r="J380" s="2"/>
      <c r="K380" s="2"/>
      <c r="L380" s="2"/>
      <c r="M380" s="2"/>
      <c r="N380" s="2"/>
      <c r="O380" s="2"/>
      <c r="P380" s="2"/>
      <c r="Q380" s="2"/>
      <c r="R380" s="2"/>
      <c r="S380" s="2"/>
      <c r="T380" s="59"/>
      <c r="U380" s="59"/>
      <c r="V380" s="2"/>
      <c r="W380" s="3"/>
      <c r="X380" s="59"/>
      <c r="Y380" s="59"/>
      <c r="Z380" s="59"/>
      <c r="AA380" s="59"/>
      <c r="AB380" s="59"/>
      <c r="AC380" s="6"/>
      <c r="AD380" s="59"/>
      <c r="AE380" s="59"/>
      <c r="AF380" s="59"/>
      <c r="AG380" s="59"/>
      <c r="AH380" s="59"/>
      <c r="AI380" s="59"/>
      <c r="AJ380" s="59"/>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row>
    <row r="381" spans="1:73" x14ac:dyDescent="0.25">
      <c r="A381" s="2"/>
      <c r="B381" s="2"/>
      <c r="C381" s="2"/>
      <c r="D381" s="2"/>
      <c r="E381" s="93"/>
      <c r="F381" s="2"/>
      <c r="G381" s="2"/>
      <c r="H381" s="2"/>
      <c r="I381" s="2"/>
      <c r="J381" s="2"/>
      <c r="K381" s="2"/>
      <c r="L381" s="2"/>
      <c r="M381" s="2"/>
      <c r="N381" s="2"/>
      <c r="O381" s="2"/>
      <c r="P381" s="2"/>
      <c r="Q381" s="2"/>
      <c r="R381" s="2"/>
      <c r="S381" s="2"/>
      <c r="T381" s="59"/>
      <c r="U381" s="59"/>
      <c r="V381" s="2"/>
      <c r="W381" s="3"/>
      <c r="X381" s="59"/>
      <c r="Y381" s="59"/>
      <c r="Z381" s="59"/>
      <c r="AA381" s="59"/>
      <c r="AB381" s="59"/>
      <c r="AC381" s="6"/>
      <c r="AD381" s="59"/>
      <c r="AE381" s="59"/>
      <c r="AF381" s="59"/>
      <c r="AG381" s="59"/>
      <c r="AH381" s="59"/>
      <c r="AI381" s="59"/>
      <c r="AJ381" s="59"/>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row>
    <row r="382" spans="1:73" x14ac:dyDescent="0.25">
      <c r="A382" s="2"/>
      <c r="B382" s="2"/>
      <c r="C382" s="2"/>
      <c r="D382" s="2"/>
      <c r="E382" s="93"/>
      <c r="F382" s="2"/>
      <c r="G382" s="2"/>
      <c r="H382" s="2"/>
      <c r="I382" s="2"/>
      <c r="J382" s="2"/>
      <c r="K382" s="2"/>
      <c r="L382" s="2"/>
      <c r="M382" s="2"/>
      <c r="N382" s="2"/>
      <c r="O382" s="2"/>
      <c r="P382" s="2"/>
      <c r="Q382" s="2"/>
      <c r="R382" s="2"/>
      <c r="S382" s="2"/>
      <c r="T382" s="59"/>
      <c r="U382" s="59"/>
      <c r="V382" s="2"/>
      <c r="W382" s="3"/>
      <c r="X382" s="59"/>
      <c r="Y382" s="59"/>
      <c r="Z382" s="59"/>
      <c r="AA382" s="59"/>
      <c r="AB382" s="59"/>
      <c r="AC382" s="6"/>
      <c r="AD382" s="59"/>
      <c r="AE382" s="59"/>
      <c r="AF382" s="59"/>
      <c r="AG382" s="59"/>
      <c r="AH382" s="59"/>
      <c r="AI382" s="59"/>
      <c r="AJ382" s="59"/>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row>
    <row r="383" spans="1:73" x14ac:dyDescent="0.25">
      <c r="A383" s="2"/>
      <c r="B383" s="2"/>
      <c r="C383" s="2"/>
      <c r="D383" s="2"/>
      <c r="E383" s="93"/>
      <c r="F383" s="2"/>
      <c r="G383" s="2"/>
      <c r="H383" s="2"/>
      <c r="I383" s="2"/>
      <c r="J383" s="2"/>
      <c r="K383" s="2"/>
      <c r="L383" s="2"/>
      <c r="M383" s="2"/>
      <c r="N383" s="2"/>
      <c r="O383" s="2"/>
      <c r="P383" s="2"/>
      <c r="Q383" s="2"/>
      <c r="R383" s="2"/>
      <c r="S383" s="2"/>
      <c r="T383" s="59"/>
      <c r="U383" s="59"/>
      <c r="V383" s="2"/>
      <c r="W383" s="3"/>
      <c r="X383" s="59"/>
      <c r="Y383" s="59"/>
      <c r="Z383" s="59"/>
      <c r="AA383" s="59"/>
      <c r="AB383" s="59"/>
      <c r="AC383" s="6"/>
      <c r="AD383" s="59"/>
      <c r="AE383" s="59"/>
      <c r="AF383" s="59"/>
      <c r="AG383" s="59"/>
      <c r="AH383" s="59"/>
      <c r="AI383" s="59"/>
      <c r="AJ383" s="59"/>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row>
    <row r="384" spans="1:73" x14ac:dyDescent="0.25">
      <c r="A384" s="2"/>
      <c r="B384" s="2"/>
      <c r="C384" s="2"/>
      <c r="D384" s="2"/>
      <c r="E384" s="93"/>
      <c r="F384" s="2"/>
      <c r="G384" s="2"/>
      <c r="H384" s="2"/>
      <c r="I384" s="2"/>
      <c r="J384" s="2"/>
      <c r="K384" s="2"/>
      <c r="L384" s="2"/>
      <c r="M384" s="2"/>
      <c r="N384" s="2"/>
      <c r="O384" s="2"/>
      <c r="P384" s="2"/>
      <c r="Q384" s="2"/>
      <c r="R384" s="2"/>
      <c r="S384" s="2"/>
      <c r="T384" s="59"/>
      <c r="U384" s="59"/>
      <c r="V384" s="2"/>
      <c r="W384" s="3"/>
      <c r="X384" s="59"/>
      <c r="Y384" s="59"/>
      <c r="Z384" s="59"/>
      <c r="AA384" s="59"/>
      <c r="AB384" s="59"/>
      <c r="AC384" s="6"/>
      <c r="AD384" s="59"/>
      <c r="AE384" s="59"/>
      <c r="AF384" s="59"/>
      <c r="AG384" s="59"/>
      <c r="AH384" s="59"/>
      <c r="AI384" s="59"/>
      <c r="AJ384" s="59"/>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row>
    <row r="385" spans="1:73" x14ac:dyDescent="0.25">
      <c r="A385" s="2"/>
      <c r="B385" s="2"/>
      <c r="C385" s="2"/>
      <c r="D385" s="2"/>
      <c r="E385" s="93"/>
      <c r="F385" s="2"/>
      <c r="G385" s="2"/>
      <c r="H385" s="2"/>
      <c r="I385" s="2"/>
      <c r="J385" s="2"/>
      <c r="K385" s="2"/>
      <c r="L385" s="2"/>
      <c r="M385" s="2"/>
      <c r="N385" s="2"/>
      <c r="O385" s="2"/>
      <c r="P385" s="2"/>
      <c r="Q385" s="2"/>
      <c r="R385" s="2"/>
      <c r="S385" s="2"/>
      <c r="T385" s="59"/>
      <c r="U385" s="59"/>
      <c r="V385" s="2"/>
      <c r="W385" s="3"/>
      <c r="X385" s="59"/>
      <c r="Y385" s="59"/>
      <c r="Z385" s="59"/>
      <c r="AA385" s="59"/>
      <c r="AB385" s="59"/>
      <c r="AC385" s="6"/>
      <c r="AD385" s="59"/>
      <c r="AE385" s="59"/>
      <c r="AF385" s="59"/>
      <c r="AG385" s="59"/>
      <c r="AH385" s="59"/>
      <c r="AI385" s="59"/>
      <c r="AJ385" s="59"/>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row>
    <row r="386" spans="1:73" x14ac:dyDescent="0.25">
      <c r="A386" s="2"/>
      <c r="B386" s="2"/>
      <c r="C386" s="2"/>
      <c r="D386" s="2"/>
      <c r="E386" s="93"/>
      <c r="F386" s="2"/>
      <c r="G386" s="2"/>
      <c r="H386" s="2"/>
      <c r="I386" s="2"/>
      <c r="J386" s="2"/>
      <c r="K386" s="2"/>
      <c r="L386" s="2"/>
      <c r="M386" s="2"/>
      <c r="N386" s="2"/>
      <c r="O386" s="2"/>
      <c r="P386" s="2"/>
      <c r="Q386" s="2"/>
      <c r="R386" s="2"/>
      <c r="S386" s="2"/>
      <c r="T386" s="59"/>
      <c r="U386" s="59"/>
      <c r="V386" s="2"/>
      <c r="W386" s="3"/>
      <c r="X386" s="59"/>
      <c r="Y386" s="59"/>
      <c r="Z386" s="59"/>
      <c r="AA386" s="59"/>
      <c r="AB386" s="59"/>
      <c r="AC386" s="6"/>
      <c r="AD386" s="59"/>
      <c r="AE386" s="59"/>
      <c r="AF386" s="59"/>
      <c r="AG386" s="59"/>
      <c r="AH386" s="59"/>
      <c r="AI386" s="59"/>
      <c r="AJ386" s="59"/>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row>
    <row r="387" spans="1:73" x14ac:dyDescent="0.25">
      <c r="A387" s="2"/>
      <c r="B387" s="2"/>
      <c r="C387" s="2"/>
      <c r="D387" s="2"/>
      <c r="E387" s="93"/>
      <c r="F387" s="2"/>
      <c r="G387" s="2"/>
      <c r="H387" s="2"/>
      <c r="I387" s="2"/>
      <c r="J387" s="2"/>
      <c r="K387" s="2"/>
      <c r="L387" s="2"/>
      <c r="M387" s="2"/>
      <c r="N387" s="2"/>
      <c r="O387" s="2"/>
      <c r="P387" s="2"/>
      <c r="Q387" s="2"/>
      <c r="R387" s="2"/>
      <c r="S387" s="2"/>
      <c r="T387" s="59"/>
      <c r="U387" s="59"/>
      <c r="V387" s="2"/>
      <c r="W387" s="3"/>
      <c r="X387" s="59"/>
      <c r="Y387" s="59"/>
      <c r="Z387" s="59"/>
      <c r="AA387" s="59"/>
      <c r="AB387" s="59"/>
      <c r="AC387" s="6"/>
      <c r="AD387" s="59"/>
      <c r="AE387" s="59"/>
      <c r="AF387" s="59"/>
      <c r="AG387" s="59"/>
      <c r="AH387" s="59"/>
      <c r="AI387" s="59"/>
      <c r="AJ387" s="59"/>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row>
    <row r="388" spans="1:73" x14ac:dyDescent="0.25">
      <c r="A388" s="2"/>
      <c r="B388" s="2"/>
      <c r="C388" s="2"/>
      <c r="D388" s="2"/>
      <c r="E388" s="93"/>
      <c r="F388" s="2"/>
      <c r="G388" s="2"/>
      <c r="H388" s="2"/>
      <c r="I388" s="2"/>
      <c r="J388" s="2"/>
      <c r="K388" s="2"/>
      <c r="L388" s="2"/>
      <c r="M388" s="2"/>
      <c r="N388" s="2"/>
      <c r="O388" s="2"/>
      <c r="P388" s="2"/>
      <c r="Q388" s="2"/>
      <c r="R388" s="2"/>
      <c r="S388" s="2"/>
      <c r="T388" s="59"/>
      <c r="U388" s="59"/>
      <c r="V388" s="2"/>
      <c r="W388" s="3"/>
      <c r="X388" s="59"/>
      <c r="Y388" s="59"/>
      <c r="Z388" s="59"/>
      <c r="AA388" s="59"/>
      <c r="AB388" s="59"/>
      <c r="AC388" s="6"/>
      <c r="AD388" s="59"/>
      <c r="AE388" s="59"/>
      <c r="AF388" s="59"/>
      <c r="AG388" s="59"/>
      <c r="AH388" s="59"/>
      <c r="AI388" s="59"/>
      <c r="AJ388" s="59"/>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row>
    <row r="389" spans="1:73" x14ac:dyDescent="0.25">
      <c r="A389" s="2"/>
      <c r="B389" s="2"/>
      <c r="C389" s="2"/>
      <c r="D389" s="2"/>
      <c r="E389" s="93"/>
      <c r="F389" s="2"/>
      <c r="G389" s="2"/>
      <c r="H389" s="2"/>
      <c r="I389" s="2"/>
      <c r="J389" s="2"/>
      <c r="K389" s="2"/>
      <c r="L389" s="2"/>
      <c r="M389" s="2"/>
      <c r="N389" s="2"/>
      <c r="O389" s="2"/>
      <c r="P389" s="2"/>
      <c r="Q389" s="2"/>
      <c r="R389" s="2"/>
      <c r="S389" s="2"/>
      <c r="T389" s="59"/>
      <c r="U389" s="59"/>
      <c r="V389" s="2"/>
      <c r="W389" s="3"/>
      <c r="X389" s="59"/>
      <c r="Y389" s="59"/>
      <c r="Z389" s="59"/>
      <c r="AA389" s="59"/>
      <c r="AB389" s="59"/>
      <c r="AC389" s="6"/>
      <c r="AD389" s="59"/>
      <c r="AE389" s="59"/>
      <c r="AF389" s="59"/>
      <c r="AG389" s="59"/>
      <c r="AH389" s="59"/>
      <c r="AI389" s="59"/>
      <c r="AJ389" s="59"/>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row>
    <row r="390" spans="1:73" x14ac:dyDescent="0.25">
      <c r="A390" s="2"/>
      <c r="B390" s="2"/>
      <c r="C390" s="2"/>
      <c r="D390" s="2"/>
      <c r="E390" s="93"/>
      <c r="F390" s="2"/>
      <c r="G390" s="2"/>
      <c r="H390" s="2"/>
      <c r="I390" s="2"/>
      <c r="J390" s="2"/>
      <c r="K390" s="2"/>
      <c r="L390" s="2"/>
      <c r="M390" s="2"/>
      <c r="N390" s="2"/>
      <c r="O390" s="2"/>
      <c r="P390" s="2"/>
      <c r="Q390" s="2"/>
      <c r="R390" s="2"/>
      <c r="S390" s="2"/>
      <c r="T390" s="59"/>
      <c r="U390" s="59"/>
      <c r="V390" s="2"/>
      <c r="W390" s="3"/>
      <c r="X390" s="59"/>
      <c r="Y390" s="59"/>
      <c r="Z390" s="59"/>
      <c r="AA390" s="59"/>
      <c r="AB390" s="59"/>
      <c r="AC390" s="6"/>
      <c r="AD390" s="59"/>
      <c r="AE390" s="59"/>
      <c r="AF390" s="59"/>
      <c r="AG390" s="59"/>
      <c r="AH390" s="59"/>
      <c r="AI390" s="59"/>
      <c r="AJ390" s="59"/>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row>
    <row r="391" spans="1:73" x14ac:dyDescent="0.25">
      <c r="A391" s="2"/>
      <c r="B391" s="2"/>
      <c r="C391" s="2"/>
      <c r="D391" s="2"/>
      <c r="E391" s="93"/>
      <c r="F391" s="2"/>
      <c r="G391" s="2"/>
      <c r="H391" s="2"/>
      <c r="I391" s="2"/>
      <c r="J391" s="2"/>
      <c r="K391" s="2"/>
      <c r="L391" s="2"/>
      <c r="M391" s="2"/>
      <c r="N391" s="2"/>
      <c r="O391" s="2"/>
      <c r="P391" s="2"/>
      <c r="Q391" s="2"/>
      <c r="R391" s="2"/>
      <c r="S391" s="2"/>
      <c r="T391" s="59"/>
      <c r="U391" s="59"/>
      <c r="V391" s="2"/>
      <c r="W391" s="3"/>
      <c r="X391" s="59"/>
      <c r="Y391" s="59"/>
      <c r="Z391" s="59"/>
      <c r="AA391" s="59"/>
      <c r="AB391" s="59"/>
      <c r="AC391" s="6"/>
      <c r="AD391" s="59"/>
      <c r="AE391" s="59"/>
      <c r="AF391" s="59"/>
      <c r="AG391" s="59"/>
      <c r="AH391" s="59"/>
      <c r="AI391" s="59"/>
      <c r="AJ391" s="59"/>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row>
    <row r="392" spans="1:73" x14ac:dyDescent="0.25">
      <c r="A392" s="2"/>
      <c r="B392" s="2"/>
      <c r="C392" s="2"/>
      <c r="D392" s="2"/>
      <c r="E392" s="93"/>
      <c r="F392" s="2"/>
      <c r="G392" s="2"/>
      <c r="H392" s="2"/>
      <c r="I392" s="2"/>
      <c r="J392" s="2"/>
      <c r="K392" s="2"/>
      <c r="L392" s="2"/>
      <c r="M392" s="2"/>
      <c r="N392" s="2"/>
      <c r="O392" s="2"/>
      <c r="P392" s="2"/>
      <c r="Q392" s="2"/>
      <c r="R392" s="2"/>
      <c r="S392" s="2"/>
      <c r="T392" s="59"/>
      <c r="U392" s="59"/>
      <c r="V392" s="2"/>
      <c r="W392" s="3"/>
      <c r="X392" s="59"/>
      <c r="Y392" s="59"/>
      <c r="Z392" s="59"/>
      <c r="AA392" s="59"/>
      <c r="AB392" s="59"/>
      <c r="AC392" s="6"/>
      <c r="AD392" s="59"/>
      <c r="AE392" s="59"/>
      <c r="AF392" s="59"/>
      <c r="AG392" s="59"/>
      <c r="AH392" s="59"/>
      <c r="AI392" s="59"/>
      <c r="AJ392" s="59"/>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row>
    <row r="393" spans="1:73" x14ac:dyDescent="0.25">
      <c r="A393" s="2"/>
      <c r="B393" s="2"/>
      <c r="C393" s="2"/>
      <c r="D393" s="2"/>
      <c r="E393" s="93"/>
      <c r="F393" s="2"/>
      <c r="G393" s="2"/>
      <c r="H393" s="2"/>
      <c r="I393" s="2"/>
      <c r="J393" s="2"/>
      <c r="K393" s="2"/>
      <c r="L393" s="2"/>
      <c r="M393" s="2"/>
      <c r="N393" s="2"/>
      <c r="O393" s="2"/>
      <c r="P393" s="2"/>
      <c r="Q393" s="2"/>
      <c r="R393" s="2"/>
      <c r="S393" s="2"/>
      <c r="T393" s="59"/>
      <c r="U393" s="59"/>
      <c r="V393" s="2"/>
      <c r="W393" s="3"/>
      <c r="X393" s="59"/>
      <c r="Y393" s="59"/>
      <c r="Z393" s="59"/>
      <c r="AA393" s="59"/>
      <c r="AB393" s="59"/>
      <c r="AC393" s="6"/>
      <c r="AD393" s="59"/>
      <c r="AE393" s="59"/>
      <c r="AF393" s="59"/>
      <c r="AG393" s="59"/>
      <c r="AH393" s="59"/>
      <c r="AI393" s="59"/>
      <c r="AJ393" s="59"/>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row>
    <row r="394" spans="1:73" x14ac:dyDescent="0.25">
      <c r="A394" s="2"/>
      <c r="B394" s="2"/>
      <c r="C394" s="2"/>
      <c r="D394" s="2"/>
      <c r="E394" s="93"/>
      <c r="F394" s="2"/>
      <c r="G394" s="2"/>
      <c r="H394" s="2"/>
      <c r="I394" s="2"/>
      <c r="J394" s="2"/>
      <c r="K394" s="2"/>
      <c r="L394" s="2"/>
      <c r="M394" s="2"/>
      <c r="N394" s="2"/>
      <c r="O394" s="2"/>
      <c r="P394" s="2"/>
      <c r="Q394" s="2"/>
      <c r="R394" s="2"/>
      <c r="S394" s="2"/>
      <c r="T394" s="59"/>
      <c r="U394" s="59"/>
      <c r="V394" s="2"/>
      <c r="W394" s="3"/>
      <c r="X394" s="59"/>
      <c r="Y394" s="59"/>
      <c r="Z394" s="59"/>
      <c r="AA394" s="59"/>
      <c r="AB394" s="59"/>
      <c r="AC394" s="6"/>
      <c r="AD394" s="59"/>
      <c r="AE394" s="59"/>
      <c r="AF394" s="59"/>
      <c r="AG394" s="59"/>
      <c r="AH394" s="59"/>
      <c r="AI394" s="59"/>
      <c r="AJ394" s="59"/>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row>
    <row r="395" spans="1:73" x14ac:dyDescent="0.25">
      <c r="A395" s="2"/>
      <c r="B395" s="2"/>
      <c r="C395" s="2"/>
      <c r="D395" s="2"/>
      <c r="E395" s="93"/>
      <c r="F395" s="2"/>
      <c r="G395" s="2"/>
      <c r="H395" s="2"/>
      <c r="I395" s="2"/>
      <c r="J395" s="2"/>
      <c r="K395" s="2"/>
      <c r="L395" s="2"/>
      <c r="M395" s="2"/>
      <c r="N395" s="2"/>
      <c r="O395" s="2"/>
      <c r="P395" s="2"/>
      <c r="Q395" s="2"/>
      <c r="R395" s="2"/>
      <c r="S395" s="2"/>
      <c r="T395" s="59"/>
      <c r="U395" s="59"/>
      <c r="V395" s="2"/>
      <c r="W395" s="3"/>
      <c r="X395" s="59"/>
      <c r="Y395" s="59"/>
      <c r="Z395" s="59"/>
      <c r="AA395" s="59"/>
      <c r="AB395" s="59"/>
      <c r="AC395" s="6"/>
      <c r="AD395" s="59"/>
      <c r="AE395" s="59"/>
      <c r="AF395" s="59"/>
      <c r="AG395" s="59"/>
      <c r="AH395" s="59"/>
      <c r="AI395" s="59"/>
      <c r="AJ395" s="59"/>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row>
    <row r="396" spans="1:73" x14ac:dyDescent="0.25">
      <c r="A396" s="2"/>
      <c r="B396" s="2"/>
      <c r="C396" s="2"/>
      <c r="D396" s="2"/>
      <c r="E396" s="93"/>
      <c r="F396" s="2"/>
      <c r="G396" s="2"/>
      <c r="H396" s="2"/>
      <c r="I396" s="2"/>
      <c r="J396" s="2"/>
      <c r="K396" s="2"/>
      <c r="L396" s="2"/>
      <c r="M396" s="2"/>
      <c r="N396" s="2"/>
      <c r="O396" s="2"/>
      <c r="P396" s="2"/>
      <c r="Q396" s="2"/>
      <c r="R396" s="2"/>
      <c r="S396" s="2"/>
      <c r="T396" s="59"/>
      <c r="U396" s="59"/>
      <c r="V396" s="2"/>
      <c r="W396" s="3"/>
      <c r="X396" s="59"/>
      <c r="Y396" s="59"/>
      <c r="Z396" s="59"/>
      <c r="AA396" s="59"/>
      <c r="AB396" s="59"/>
      <c r="AC396" s="6"/>
      <c r="AD396" s="59"/>
      <c r="AE396" s="59"/>
      <c r="AF396" s="59"/>
      <c r="AG396" s="59"/>
      <c r="AH396" s="59"/>
      <c r="AI396" s="59"/>
      <c r="AJ396" s="59"/>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row>
    <row r="397" spans="1:73" x14ac:dyDescent="0.25">
      <c r="A397" s="2"/>
      <c r="B397" s="2"/>
      <c r="C397" s="2"/>
      <c r="D397" s="2"/>
      <c r="E397" s="93"/>
      <c r="F397" s="2"/>
      <c r="G397" s="2"/>
      <c r="H397" s="2"/>
      <c r="I397" s="2"/>
      <c r="J397" s="2"/>
      <c r="K397" s="2"/>
      <c r="L397" s="2"/>
      <c r="M397" s="2"/>
      <c r="N397" s="2"/>
      <c r="O397" s="2"/>
      <c r="P397" s="2"/>
      <c r="Q397" s="2"/>
      <c r="R397" s="2"/>
      <c r="S397" s="2"/>
      <c r="T397" s="59"/>
      <c r="U397" s="59"/>
      <c r="V397" s="2"/>
      <c r="W397" s="3"/>
      <c r="X397" s="59"/>
      <c r="Y397" s="59"/>
      <c r="Z397" s="59"/>
      <c r="AA397" s="59"/>
      <c r="AB397" s="59"/>
      <c r="AC397" s="6"/>
      <c r="AD397" s="59"/>
      <c r="AE397" s="59"/>
      <c r="AF397" s="59"/>
      <c r="AG397" s="59"/>
      <c r="AH397" s="59"/>
      <c r="AI397" s="59"/>
      <c r="AJ397" s="59"/>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row>
    <row r="398" spans="1:73" x14ac:dyDescent="0.25">
      <c r="A398" s="2"/>
      <c r="B398" s="2"/>
      <c r="C398" s="2"/>
      <c r="D398" s="2"/>
      <c r="E398" s="93"/>
      <c r="F398" s="2"/>
      <c r="G398" s="2"/>
      <c r="H398" s="2"/>
      <c r="I398" s="2"/>
      <c r="J398" s="2"/>
      <c r="K398" s="2"/>
      <c r="L398" s="2"/>
      <c r="M398" s="2"/>
      <c r="N398" s="2"/>
      <c r="O398" s="2"/>
      <c r="P398" s="2"/>
      <c r="Q398" s="2"/>
      <c r="R398" s="2"/>
      <c r="S398" s="2"/>
      <c r="T398" s="59"/>
      <c r="U398" s="59"/>
      <c r="V398" s="2"/>
      <c r="W398" s="3"/>
      <c r="X398" s="59"/>
      <c r="Y398" s="59"/>
      <c r="Z398" s="59"/>
      <c r="AA398" s="59"/>
      <c r="AB398" s="59"/>
      <c r="AC398" s="6"/>
      <c r="AD398" s="59"/>
      <c r="AE398" s="59"/>
      <c r="AF398" s="59"/>
      <c r="AG398" s="59"/>
      <c r="AH398" s="59"/>
      <c r="AI398" s="59"/>
      <c r="AJ398" s="59"/>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row>
    <row r="399" spans="1:73" x14ac:dyDescent="0.25">
      <c r="A399" s="2"/>
      <c r="B399" s="2"/>
      <c r="C399" s="2"/>
      <c r="D399" s="2"/>
      <c r="E399" s="93"/>
      <c r="F399" s="2"/>
      <c r="G399" s="2"/>
      <c r="H399" s="2"/>
      <c r="I399" s="2"/>
      <c r="J399" s="2"/>
      <c r="K399" s="2"/>
      <c r="L399" s="2"/>
      <c r="M399" s="2"/>
      <c r="N399" s="2"/>
      <c r="O399" s="2"/>
      <c r="P399" s="2"/>
      <c r="Q399" s="2"/>
      <c r="R399" s="2"/>
      <c r="S399" s="2"/>
      <c r="T399" s="59"/>
      <c r="U399" s="59"/>
      <c r="V399" s="2"/>
      <c r="W399" s="3"/>
      <c r="X399" s="59"/>
      <c r="Y399" s="59"/>
      <c r="Z399" s="59"/>
      <c r="AA399" s="59"/>
      <c r="AB399" s="59"/>
      <c r="AC399" s="6"/>
      <c r="AD399" s="59"/>
      <c r="AE399" s="59"/>
      <c r="AF399" s="59"/>
      <c r="AG399" s="59"/>
      <c r="AH399" s="59"/>
      <c r="AI399" s="59"/>
      <c r="AJ399" s="59"/>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row>
    <row r="400" spans="1:73" x14ac:dyDescent="0.25">
      <c r="A400" s="2"/>
      <c r="B400" s="2"/>
      <c r="C400" s="2"/>
      <c r="D400" s="2"/>
      <c r="E400" s="93"/>
      <c r="F400" s="2"/>
      <c r="G400" s="2"/>
      <c r="H400" s="2"/>
      <c r="I400" s="2"/>
      <c r="J400" s="2"/>
      <c r="K400" s="2"/>
      <c r="L400" s="2"/>
      <c r="M400" s="2"/>
      <c r="N400" s="2"/>
      <c r="O400" s="2"/>
      <c r="P400" s="2"/>
      <c r="Q400" s="2"/>
      <c r="R400" s="2"/>
      <c r="S400" s="2"/>
      <c r="T400" s="59"/>
      <c r="U400" s="59"/>
      <c r="V400" s="2"/>
      <c r="W400" s="3"/>
      <c r="X400" s="59"/>
      <c r="Y400" s="59"/>
      <c r="Z400" s="59"/>
      <c r="AA400" s="59"/>
      <c r="AB400" s="59"/>
      <c r="AC400" s="6"/>
      <c r="AD400" s="59"/>
      <c r="AE400" s="59"/>
      <c r="AF400" s="59"/>
      <c r="AG400" s="59"/>
      <c r="AH400" s="59"/>
      <c r="AI400" s="59"/>
      <c r="AJ400" s="59"/>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row>
    <row r="401" spans="1:73" x14ac:dyDescent="0.25">
      <c r="A401" s="2"/>
      <c r="B401" s="2"/>
      <c r="C401" s="2"/>
      <c r="D401" s="2"/>
      <c r="E401" s="93"/>
      <c r="F401" s="2"/>
      <c r="G401" s="2"/>
      <c r="H401" s="2"/>
      <c r="I401" s="2"/>
      <c r="J401" s="2"/>
      <c r="K401" s="2"/>
      <c r="L401" s="2"/>
      <c r="M401" s="2"/>
      <c r="N401" s="2"/>
      <c r="O401" s="2"/>
      <c r="P401" s="2"/>
      <c r="Q401" s="2"/>
      <c r="R401" s="2"/>
      <c r="S401" s="2"/>
      <c r="T401" s="59"/>
      <c r="U401" s="59"/>
      <c r="V401" s="2"/>
      <c r="W401" s="3"/>
      <c r="X401" s="59"/>
      <c r="Y401" s="59"/>
      <c r="Z401" s="59"/>
      <c r="AA401" s="59"/>
      <c r="AB401" s="59"/>
      <c r="AC401" s="6"/>
      <c r="AD401" s="59"/>
      <c r="AE401" s="59"/>
      <c r="AF401" s="59"/>
      <c r="AG401" s="59"/>
      <c r="AH401" s="59"/>
      <c r="AI401" s="59"/>
      <c r="AJ401" s="59"/>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row>
    <row r="402" spans="1:73" x14ac:dyDescent="0.25">
      <c r="A402" s="2"/>
      <c r="B402" s="2"/>
      <c r="C402" s="2"/>
      <c r="D402" s="2"/>
      <c r="E402" s="93"/>
      <c r="F402" s="2"/>
      <c r="G402" s="2"/>
      <c r="H402" s="2"/>
      <c r="I402" s="2"/>
      <c r="J402" s="2"/>
      <c r="K402" s="2"/>
      <c r="L402" s="2"/>
      <c r="M402" s="2"/>
      <c r="N402" s="2"/>
      <c r="O402" s="2"/>
      <c r="P402" s="2"/>
      <c r="Q402" s="2"/>
      <c r="R402" s="2"/>
      <c r="S402" s="2"/>
      <c r="T402" s="59"/>
      <c r="U402" s="59"/>
      <c r="V402" s="2"/>
      <c r="W402" s="3"/>
      <c r="X402" s="59"/>
      <c r="Y402" s="59"/>
      <c r="Z402" s="59"/>
      <c r="AA402" s="59"/>
      <c r="AB402" s="59"/>
      <c r="AC402" s="6"/>
      <c r="AD402" s="59"/>
      <c r="AE402" s="59"/>
      <c r="AF402" s="59"/>
      <c r="AG402" s="59"/>
      <c r="AH402" s="59"/>
      <c r="AI402" s="59"/>
      <c r="AJ402" s="59"/>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row>
    <row r="403" spans="1:73" x14ac:dyDescent="0.25">
      <c r="A403" s="2"/>
      <c r="B403" s="2"/>
      <c r="C403" s="2"/>
      <c r="D403" s="2"/>
      <c r="E403" s="93"/>
      <c r="F403" s="2"/>
      <c r="G403" s="2"/>
      <c r="H403" s="2"/>
      <c r="I403" s="2"/>
      <c r="J403" s="2"/>
      <c r="K403" s="2"/>
      <c r="L403" s="2"/>
      <c r="M403" s="2"/>
      <c r="N403" s="2"/>
      <c r="O403" s="2"/>
      <c r="P403" s="2"/>
      <c r="Q403" s="2"/>
      <c r="R403" s="2"/>
      <c r="S403" s="2"/>
      <c r="T403" s="59"/>
      <c r="U403" s="59"/>
      <c r="V403" s="2"/>
      <c r="W403" s="3"/>
      <c r="X403" s="59"/>
      <c r="Y403" s="59"/>
      <c r="Z403" s="59"/>
      <c r="AA403" s="59"/>
      <c r="AB403" s="59"/>
      <c r="AC403" s="6"/>
      <c r="AD403" s="59"/>
      <c r="AE403" s="59"/>
      <c r="AF403" s="59"/>
      <c r="AG403" s="59"/>
      <c r="AH403" s="59"/>
      <c r="AI403" s="59"/>
      <c r="AJ403" s="59"/>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row>
    <row r="404" spans="1:73" x14ac:dyDescent="0.25">
      <c r="A404" s="2"/>
      <c r="B404" s="2"/>
      <c r="C404" s="2"/>
      <c r="D404" s="2"/>
      <c r="E404" s="93"/>
      <c r="F404" s="2"/>
      <c r="G404" s="2"/>
      <c r="H404" s="2"/>
      <c r="I404" s="2"/>
      <c r="J404" s="2"/>
      <c r="K404" s="2"/>
      <c r="L404" s="2"/>
      <c r="M404" s="2"/>
      <c r="N404" s="2"/>
      <c r="O404" s="2"/>
      <c r="P404" s="2"/>
      <c r="Q404" s="2"/>
      <c r="R404" s="2"/>
      <c r="S404" s="2"/>
      <c r="T404" s="59"/>
      <c r="U404" s="59"/>
      <c r="V404" s="2"/>
      <c r="W404" s="3"/>
      <c r="X404" s="59"/>
      <c r="Y404" s="59"/>
      <c r="Z404" s="59"/>
      <c r="AA404" s="59"/>
      <c r="AB404" s="59"/>
      <c r="AC404" s="6"/>
      <c r="AD404" s="59"/>
      <c r="AE404" s="59"/>
      <c r="AF404" s="59"/>
      <c r="AG404" s="59"/>
      <c r="AH404" s="59"/>
      <c r="AI404" s="59"/>
      <c r="AJ404" s="59"/>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row>
    <row r="405" spans="1:73" x14ac:dyDescent="0.25">
      <c r="A405" s="2"/>
      <c r="B405" s="2"/>
      <c r="C405" s="2"/>
      <c r="D405" s="2"/>
      <c r="E405" s="93"/>
      <c r="F405" s="2"/>
      <c r="G405" s="2"/>
      <c r="H405" s="2"/>
      <c r="I405" s="2"/>
      <c r="J405" s="2"/>
      <c r="K405" s="2"/>
      <c r="L405" s="2"/>
      <c r="M405" s="2"/>
      <c r="N405" s="2"/>
      <c r="O405" s="2"/>
      <c r="P405" s="2"/>
      <c r="Q405" s="2"/>
      <c r="R405" s="2"/>
      <c r="S405" s="2"/>
      <c r="T405" s="59"/>
      <c r="U405" s="59"/>
      <c r="V405" s="2"/>
      <c r="W405" s="3"/>
      <c r="X405" s="59"/>
      <c r="Y405" s="59"/>
      <c r="Z405" s="59"/>
      <c r="AA405" s="59"/>
      <c r="AB405" s="59"/>
      <c r="AC405" s="6"/>
      <c r="AD405" s="59"/>
      <c r="AE405" s="59"/>
      <c r="AF405" s="59"/>
      <c r="AG405" s="59"/>
      <c r="AH405" s="59"/>
      <c r="AI405" s="59"/>
      <c r="AJ405" s="59"/>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row>
    <row r="406" spans="1:73" x14ac:dyDescent="0.25">
      <c r="A406" s="2"/>
      <c r="B406" s="2"/>
      <c r="C406" s="2"/>
      <c r="D406" s="2"/>
      <c r="E406" s="93"/>
      <c r="F406" s="2"/>
      <c r="G406" s="2"/>
      <c r="H406" s="2"/>
      <c r="I406" s="2"/>
      <c r="J406" s="2"/>
      <c r="K406" s="2"/>
      <c r="L406" s="2"/>
      <c r="M406" s="2"/>
      <c r="N406" s="2"/>
      <c r="O406" s="2"/>
      <c r="P406" s="2"/>
      <c r="Q406" s="2"/>
      <c r="R406" s="2"/>
      <c r="S406" s="2"/>
      <c r="T406" s="59"/>
      <c r="U406" s="59"/>
      <c r="V406" s="2"/>
      <c r="W406" s="3"/>
      <c r="X406" s="59"/>
      <c r="Y406" s="59"/>
      <c r="Z406" s="59"/>
      <c r="AA406" s="59"/>
      <c r="AB406" s="59"/>
      <c r="AC406" s="6"/>
      <c r="AD406" s="59"/>
      <c r="AE406" s="59"/>
      <c r="AF406" s="59"/>
      <c r="AG406" s="59"/>
      <c r="AH406" s="59"/>
      <c r="AI406" s="59"/>
      <c r="AJ406" s="59"/>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row>
    <row r="407" spans="1:73" x14ac:dyDescent="0.25">
      <c r="A407" s="2"/>
      <c r="B407" s="2"/>
      <c r="C407" s="2"/>
      <c r="D407" s="2"/>
      <c r="E407" s="93"/>
      <c r="F407" s="2"/>
      <c r="G407" s="2"/>
      <c r="H407" s="2"/>
      <c r="I407" s="2"/>
      <c r="J407" s="2"/>
      <c r="K407" s="2"/>
      <c r="L407" s="2"/>
      <c r="M407" s="2"/>
      <c r="N407" s="2"/>
      <c r="O407" s="2"/>
      <c r="P407" s="2"/>
      <c r="Q407" s="2"/>
      <c r="R407" s="2"/>
      <c r="S407" s="2"/>
      <c r="T407" s="59"/>
      <c r="U407" s="59"/>
      <c r="V407" s="2"/>
      <c r="W407" s="3"/>
      <c r="X407" s="59"/>
      <c r="Y407" s="59"/>
      <c r="Z407" s="59"/>
      <c r="AA407" s="59"/>
      <c r="AB407" s="59"/>
      <c r="AC407" s="6"/>
      <c r="AD407" s="59"/>
      <c r="AE407" s="59"/>
      <c r="AF407" s="59"/>
      <c r="AG407" s="59"/>
      <c r="AH407" s="59"/>
      <c r="AI407" s="59"/>
      <c r="AJ407" s="59"/>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row>
    <row r="408" spans="1:73" x14ac:dyDescent="0.25">
      <c r="A408" s="2"/>
      <c r="B408" s="2"/>
      <c r="C408" s="2"/>
      <c r="D408" s="2"/>
      <c r="E408" s="93"/>
      <c r="F408" s="2"/>
      <c r="G408" s="2"/>
      <c r="H408" s="2"/>
      <c r="I408" s="2"/>
      <c r="J408" s="2"/>
      <c r="K408" s="2"/>
      <c r="L408" s="2"/>
      <c r="M408" s="2"/>
      <c r="N408" s="2"/>
      <c r="O408" s="2"/>
      <c r="P408" s="2"/>
      <c r="Q408" s="2"/>
      <c r="R408" s="2"/>
      <c r="S408" s="2"/>
      <c r="T408" s="59"/>
      <c r="U408" s="59"/>
      <c r="V408" s="2"/>
      <c r="W408" s="3"/>
      <c r="X408" s="59"/>
      <c r="Y408" s="59"/>
      <c r="Z408" s="59"/>
      <c r="AA408" s="59"/>
      <c r="AB408" s="59"/>
      <c r="AC408" s="6"/>
      <c r="AD408" s="59"/>
      <c r="AE408" s="59"/>
      <c r="AF408" s="59"/>
      <c r="AG408" s="59"/>
      <c r="AH408" s="59"/>
      <c r="AI408" s="59"/>
      <c r="AJ408" s="59"/>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row>
    <row r="409" spans="1:73" x14ac:dyDescent="0.25">
      <c r="A409" s="2"/>
      <c r="B409" s="2"/>
      <c r="C409" s="2"/>
      <c r="D409" s="2"/>
      <c r="E409" s="93"/>
      <c r="F409" s="2"/>
      <c r="G409" s="2"/>
      <c r="H409" s="2"/>
      <c r="I409" s="2"/>
      <c r="J409" s="2"/>
      <c r="K409" s="2"/>
      <c r="L409" s="2"/>
      <c r="M409" s="2"/>
      <c r="N409" s="2"/>
      <c r="O409" s="2"/>
      <c r="P409" s="2"/>
      <c r="Q409" s="2"/>
      <c r="R409" s="2"/>
      <c r="S409" s="2"/>
      <c r="T409" s="59"/>
      <c r="U409" s="59"/>
      <c r="V409" s="2"/>
      <c r="W409" s="3"/>
      <c r="X409" s="59"/>
      <c r="Y409" s="59"/>
      <c r="Z409" s="59"/>
      <c r="AA409" s="59"/>
      <c r="AB409" s="59"/>
      <c r="AC409" s="6"/>
      <c r="AD409" s="59"/>
      <c r="AE409" s="59"/>
      <c r="AF409" s="59"/>
      <c r="AG409" s="59"/>
      <c r="AH409" s="59"/>
      <c r="AI409" s="59"/>
      <c r="AJ409" s="59"/>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row>
    <row r="410" spans="1:73" x14ac:dyDescent="0.25">
      <c r="A410" s="2"/>
      <c r="B410" s="2"/>
      <c r="C410" s="2"/>
      <c r="D410" s="2"/>
      <c r="E410" s="93"/>
      <c r="F410" s="2"/>
      <c r="G410" s="2"/>
      <c r="H410" s="2"/>
      <c r="I410" s="2"/>
      <c r="J410" s="2"/>
      <c r="K410" s="2"/>
      <c r="L410" s="2"/>
      <c r="M410" s="2"/>
      <c r="N410" s="2"/>
      <c r="O410" s="2"/>
      <c r="P410" s="2"/>
      <c r="Q410" s="2"/>
      <c r="R410" s="2"/>
      <c r="S410" s="2"/>
      <c r="T410" s="59"/>
      <c r="U410" s="59"/>
      <c r="V410" s="2"/>
      <c r="W410" s="3"/>
      <c r="X410" s="59"/>
      <c r="Y410" s="59"/>
      <c r="Z410" s="59"/>
      <c r="AA410" s="59"/>
      <c r="AB410" s="59"/>
      <c r="AC410" s="6"/>
      <c r="AD410" s="59"/>
      <c r="AE410" s="59"/>
      <c r="AF410" s="59"/>
      <c r="AG410" s="59"/>
      <c r="AH410" s="59"/>
      <c r="AI410" s="59"/>
      <c r="AJ410" s="59"/>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row>
    <row r="411" spans="1:73" x14ac:dyDescent="0.25">
      <c r="A411" s="2"/>
      <c r="B411" s="2"/>
      <c r="C411" s="2"/>
      <c r="D411" s="2"/>
      <c r="E411" s="93"/>
      <c r="F411" s="2"/>
      <c r="G411" s="2"/>
      <c r="H411" s="2"/>
      <c r="I411" s="2"/>
      <c r="J411" s="2"/>
      <c r="K411" s="2"/>
      <c r="L411" s="2"/>
      <c r="M411" s="2"/>
      <c r="N411" s="2"/>
      <c r="O411" s="2"/>
      <c r="P411" s="2"/>
      <c r="Q411" s="2"/>
      <c r="R411" s="2"/>
      <c r="S411" s="2"/>
      <c r="T411" s="59"/>
      <c r="U411" s="59"/>
      <c r="V411" s="2"/>
      <c r="W411" s="3"/>
      <c r="X411" s="59"/>
      <c r="Y411" s="59"/>
      <c r="Z411" s="59"/>
      <c r="AA411" s="59"/>
      <c r="AB411" s="59"/>
      <c r="AC411" s="6"/>
      <c r="AD411" s="59"/>
      <c r="AE411" s="59"/>
      <c r="AF411" s="59"/>
      <c r="AG411" s="59"/>
      <c r="AH411" s="59"/>
      <c r="AI411" s="59"/>
      <c r="AJ411" s="59"/>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row>
    <row r="412" spans="1:73" x14ac:dyDescent="0.25">
      <c r="A412" s="2"/>
      <c r="B412" s="2"/>
      <c r="C412" s="2"/>
      <c r="D412" s="2"/>
      <c r="E412" s="93"/>
      <c r="F412" s="2"/>
      <c r="G412" s="2"/>
      <c r="H412" s="2"/>
      <c r="I412" s="2"/>
      <c r="J412" s="2"/>
      <c r="K412" s="2"/>
      <c r="L412" s="2"/>
      <c r="M412" s="2"/>
      <c r="N412" s="2"/>
      <c r="O412" s="2"/>
      <c r="P412" s="2"/>
      <c r="Q412" s="2"/>
      <c r="R412" s="2"/>
      <c r="S412" s="2"/>
      <c r="T412" s="59"/>
      <c r="U412" s="59"/>
      <c r="V412" s="2"/>
      <c r="W412" s="3"/>
      <c r="X412" s="59"/>
      <c r="Y412" s="59"/>
      <c r="Z412" s="59"/>
      <c r="AA412" s="59"/>
      <c r="AB412" s="59"/>
      <c r="AC412" s="6"/>
      <c r="AD412" s="59"/>
      <c r="AE412" s="59"/>
      <c r="AF412" s="59"/>
      <c r="AG412" s="59"/>
      <c r="AH412" s="59"/>
      <c r="AI412" s="59"/>
      <c r="AJ412" s="59"/>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row>
    <row r="413" spans="1:73" x14ac:dyDescent="0.25">
      <c r="A413" s="2"/>
      <c r="B413" s="2"/>
      <c r="C413" s="2"/>
      <c r="D413" s="2"/>
      <c r="E413" s="93"/>
      <c r="F413" s="2"/>
      <c r="G413" s="2"/>
      <c r="H413" s="2"/>
      <c r="I413" s="2"/>
      <c r="J413" s="2"/>
      <c r="K413" s="2"/>
      <c r="L413" s="2"/>
      <c r="M413" s="2"/>
      <c r="N413" s="2"/>
      <c r="O413" s="2"/>
      <c r="P413" s="2"/>
      <c r="Q413" s="2"/>
      <c r="R413" s="2"/>
      <c r="S413" s="2"/>
      <c r="T413" s="59"/>
      <c r="U413" s="59"/>
      <c r="V413" s="2"/>
      <c r="W413" s="3"/>
      <c r="X413" s="59"/>
      <c r="Y413" s="59"/>
      <c r="Z413" s="59"/>
      <c r="AA413" s="59"/>
      <c r="AB413" s="59"/>
      <c r="AC413" s="6"/>
      <c r="AD413" s="59"/>
      <c r="AE413" s="59"/>
      <c r="AF413" s="59"/>
      <c r="AG413" s="59"/>
      <c r="AH413" s="59"/>
      <c r="AI413" s="59"/>
      <c r="AJ413" s="59"/>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row>
    <row r="414" spans="1:73" x14ac:dyDescent="0.25">
      <c r="A414" s="2"/>
      <c r="B414" s="2"/>
      <c r="C414" s="2"/>
      <c r="D414" s="2"/>
      <c r="E414" s="93"/>
      <c r="F414" s="2"/>
      <c r="G414" s="2"/>
      <c r="H414" s="2"/>
      <c r="I414" s="2"/>
      <c r="J414" s="2"/>
      <c r="K414" s="2"/>
      <c r="L414" s="2"/>
      <c r="M414" s="2"/>
      <c r="N414" s="2"/>
      <c r="O414" s="2"/>
      <c r="P414" s="2"/>
      <c r="Q414" s="2"/>
      <c r="R414" s="2"/>
      <c r="S414" s="2"/>
      <c r="T414" s="59"/>
      <c r="U414" s="59"/>
      <c r="V414" s="2"/>
      <c r="W414" s="3"/>
      <c r="X414" s="59"/>
      <c r="Y414" s="59"/>
      <c r="Z414" s="59"/>
      <c r="AA414" s="59"/>
      <c r="AB414" s="59"/>
      <c r="AC414" s="6"/>
      <c r="AD414" s="59"/>
      <c r="AE414" s="59"/>
      <c r="AF414" s="59"/>
      <c r="AG414" s="59"/>
      <c r="AH414" s="59"/>
      <c r="AI414" s="59"/>
      <c r="AJ414" s="59"/>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row>
    <row r="415" spans="1:73" x14ac:dyDescent="0.25">
      <c r="A415" s="2"/>
      <c r="B415" s="2"/>
      <c r="C415" s="2"/>
      <c r="D415" s="2"/>
      <c r="E415" s="93"/>
      <c r="F415" s="2"/>
      <c r="G415" s="2"/>
      <c r="H415" s="2"/>
      <c r="I415" s="2"/>
      <c r="J415" s="2"/>
      <c r="K415" s="2"/>
      <c r="L415" s="2"/>
      <c r="M415" s="2"/>
      <c r="N415" s="2"/>
      <c r="O415" s="2"/>
      <c r="P415" s="2"/>
      <c r="Q415" s="2"/>
      <c r="R415" s="2"/>
      <c r="S415" s="2"/>
      <c r="T415" s="59"/>
      <c r="U415" s="59"/>
      <c r="V415" s="2"/>
      <c r="W415" s="3"/>
      <c r="X415" s="59"/>
      <c r="Y415" s="59"/>
      <c r="Z415" s="59"/>
      <c r="AA415" s="59"/>
      <c r="AB415" s="59"/>
      <c r="AC415" s="6"/>
      <c r="AD415" s="59"/>
      <c r="AE415" s="59"/>
      <c r="AF415" s="59"/>
      <c r="AG415" s="59"/>
      <c r="AH415" s="59"/>
      <c r="AI415" s="59"/>
      <c r="AJ415" s="59"/>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row>
    <row r="416" spans="1:73" x14ac:dyDescent="0.25">
      <c r="A416" s="2"/>
      <c r="B416" s="2"/>
      <c r="C416" s="2"/>
      <c r="D416" s="2"/>
      <c r="E416" s="93"/>
      <c r="F416" s="2"/>
      <c r="G416" s="2"/>
      <c r="H416" s="2"/>
      <c r="I416" s="2"/>
      <c r="J416" s="2"/>
      <c r="K416" s="2"/>
      <c r="L416" s="2"/>
      <c r="M416" s="2"/>
      <c r="N416" s="2"/>
      <c r="O416" s="2"/>
      <c r="P416" s="2"/>
      <c r="Q416" s="2"/>
      <c r="R416" s="2"/>
      <c r="S416" s="2"/>
      <c r="T416" s="59"/>
      <c r="U416" s="59"/>
      <c r="V416" s="2"/>
      <c r="W416" s="3"/>
      <c r="X416" s="59"/>
      <c r="Y416" s="59"/>
      <c r="Z416" s="59"/>
      <c r="AA416" s="59"/>
      <c r="AB416" s="59"/>
      <c r="AC416" s="6"/>
      <c r="AD416" s="59"/>
      <c r="AE416" s="59"/>
      <c r="AF416" s="59"/>
      <c r="AG416" s="59"/>
      <c r="AH416" s="59"/>
      <c r="AI416" s="59"/>
      <c r="AJ416" s="59"/>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row>
    <row r="417" spans="1:73" x14ac:dyDescent="0.25">
      <c r="A417" s="2"/>
      <c r="B417" s="2"/>
      <c r="C417" s="2"/>
      <c r="D417" s="2"/>
      <c r="E417" s="93"/>
      <c r="F417" s="2"/>
      <c r="G417" s="2"/>
      <c r="H417" s="2"/>
      <c r="I417" s="2"/>
      <c r="J417" s="2"/>
      <c r="K417" s="2"/>
      <c r="L417" s="2"/>
      <c r="M417" s="2"/>
      <c r="N417" s="2"/>
      <c r="O417" s="2"/>
      <c r="P417" s="2"/>
      <c r="Q417" s="2"/>
      <c r="R417" s="2"/>
      <c r="S417" s="2"/>
      <c r="T417" s="59"/>
      <c r="U417" s="59"/>
      <c r="V417" s="2"/>
      <c r="W417" s="3"/>
      <c r="X417" s="59"/>
      <c r="Y417" s="59"/>
      <c r="Z417" s="59"/>
      <c r="AA417" s="59"/>
      <c r="AB417" s="59"/>
      <c r="AC417" s="6"/>
      <c r="AD417" s="59"/>
      <c r="AE417" s="59"/>
      <c r="AF417" s="59"/>
      <c r="AG417" s="59"/>
      <c r="AH417" s="59"/>
      <c r="AI417" s="59"/>
      <c r="AJ417" s="59"/>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row>
    <row r="418" spans="1:73" x14ac:dyDescent="0.25">
      <c r="A418" s="2"/>
      <c r="B418" s="2"/>
      <c r="C418" s="2"/>
      <c r="D418" s="2"/>
      <c r="E418" s="93"/>
      <c r="F418" s="2"/>
      <c r="G418" s="2"/>
      <c r="H418" s="2"/>
      <c r="I418" s="2"/>
      <c r="J418" s="2"/>
      <c r="K418" s="2"/>
      <c r="L418" s="2"/>
      <c r="M418" s="2"/>
      <c r="N418" s="2"/>
      <c r="O418" s="2"/>
      <c r="P418" s="2"/>
      <c r="Q418" s="2"/>
      <c r="R418" s="2"/>
      <c r="S418" s="2"/>
      <c r="T418" s="59"/>
      <c r="U418" s="59"/>
      <c r="V418" s="2"/>
      <c r="W418" s="3"/>
      <c r="X418" s="59"/>
      <c r="Y418" s="59"/>
      <c r="Z418" s="59"/>
      <c r="AA418" s="59"/>
      <c r="AB418" s="59"/>
      <c r="AC418" s="6"/>
      <c r="AD418" s="59"/>
      <c r="AE418" s="59"/>
      <c r="AF418" s="59"/>
      <c r="AG418" s="59"/>
      <c r="AH418" s="59"/>
      <c r="AI418" s="59"/>
      <c r="AJ418" s="59"/>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row>
    <row r="419" spans="1:73" x14ac:dyDescent="0.25">
      <c r="A419" s="2"/>
      <c r="B419" s="2"/>
      <c r="C419" s="2"/>
      <c r="D419" s="2"/>
      <c r="E419" s="93"/>
      <c r="F419" s="2"/>
      <c r="G419" s="2"/>
      <c r="H419" s="2"/>
      <c r="I419" s="2"/>
      <c r="J419" s="2"/>
      <c r="K419" s="2"/>
      <c r="L419" s="2"/>
      <c r="M419" s="2"/>
      <c r="N419" s="2"/>
      <c r="O419" s="2"/>
      <c r="P419" s="2"/>
      <c r="Q419" s="2"/>
      <c r="R419" s="2"/>
      <c r="S419" s="2"/>
      <c r="T419" s="59"/>
      <c r="U419" s="59"/>
      <c r="V419" s="2"/>
      <c r="W419" s="3"/>
      <c r="X419" s="59"/>
      <c r="Y419" s="59"/>
      <c r="Z419" s="59"/>
      <c r="AA419" s="59"/>
      <c r="AB419" s="59"/>
      <c r="AC419" s="6"/>
      <c r="AD419" s="59"/>
      <c r="AE419" s="59"/>
      <c r="AF419" s="59"/>
      <c r="AG419" s="59"/>
      <c r="AH419" s="59"/>
      <c r="AI419" s="59"/>
      <c r="AJ419" s="59"/>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row>
    <row r="420" spans="1:73" x14ac:dyDescent="0.25">
      <c r="A420" s="2"/>
      <c r="B420" s="2"/>
      <c r="C420" s="2"/>
      <c r="D420" s="2"/>
      <c r="E420" s="93"/>
      <c r="F420" s="2"/>
      <c r="G420" s="2"/>
      <c r="H420" s="2"/>
      <c r="I420" s="2"/>
      <c r="J420" s="2"/>
      <c r="K420" s="2"/>
      <c r="L420" s="2"/>
      <c r="M420" s="2"/>
      <c r="N420" s="2"/>
      <c r="O420" s="2"/>
      <c r="P420" s="2"/>
      <c r="Q420" s="2"/>
      <c r="R420" s="2"/>
      <c r="S420" s="2"/>
      <c r="T420" s="59"/>
      <c r="U420" s="59"/>
      <c r="V420" s="2"/>
      <c r="W420" s="3"/>
      <c r="X420" s="59"/>
      <c r="Y420" s="59"/>
      <c r="Z420" s="59"/>
      <c r="AA420" s="59"/>
      <c r="AB420" s="59"/>
      <c r="AC420" s="6"/>
      <c r="AD420" s="59"/>
      <c r="AE420" s="59"/>
      <c r="AF420" s="59"/>
      <c r="AG420" s="59"/>
      <c r="AH420" s="59"/>
      <c r="AI420" s="59"/>
      <c r="AJ420" s="59"/>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row>
    <row r="421" spans="1:73" x14ac:dyDescent="0.25">
      <c r="A421" s="2"/>
      <c r="B421" s="2"/>
      <c r="C421" s="2"/>
      <c r="D421" s="2"/>
      <c r="E421" s="93"/>
      <c r="F421" s="2"/>
      <c r="G421" s="2"/>
      <c r="H421" s="2"/>
      <c r="I421" s="2"/>
      <c r="J421" s="2"/>
      <c r="K421" s="2"/>
      <c r="L421" s="2"/>
      <c r="M421" s="2"/>
      <c r="N421" s="2"/>
      <c r="O421" s="2"/>
      <c r="P421" s="2"/>
      <c r="Q421" s="2"/>
      <c r="R421" s="2"/>
      <c r="S421" s="2"/>
      <c r="T421" s="59"/>
      <c r="U421" s="59"/>
      <c r="V421" s="2"/>
      <c r="W421" s="3"/>
      <c r="X421" s="59"/>
      <c r="Y421" s="59"/>
      <c r="Z421" s="59"/>
      <c r="AA421" s="59"/>
      <c r="AB421" s="59"/>
      <c r="AC421" s="6"/>
      <c r="AD421" s="59"/>
      <c r="AE421" s="59"/>
      <c r="AF421" s="59"/>
      <c r="AG421" s="59"/>
      <c r="AH421" s="59"/>
      <c r="AI421" s="59"/>
      <c r="AJ421" s="59"/>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row>
    <row r="422" spans="1:73" x14ac:dyDescent="0.25">
      <c r="A422" s="2"/>
      <c r="B422" s="2"/>
      <c r="C422" s="2"/>
      <c r="D422" s="2"/>
      <c r="E422" s="93"/>
      <c r="F422" s="2"/>
      <c r="G422" s="2"/>
      <c r="H422" s="2"/>
      <c r="I422" s="2"/>
      <c r="J422" s="2"/>
      <c r="K422" s="2"/>
      <c r="L422" s="2"/>
      <c r="M422" s="2"/>
      <c r="N422" s="2"/>
      <c r="O422" s="2"/>
      <c r="P422" s="2"/>
      <c r="Q422" s="2"/>
      <c r="R422" s="2"/>
      <c r="S422" s="2"/>
      <c r="T422" s="59"/>
      <c r="U422" s="59"/>
      <c r="V422" s="2"/>
      <c r="W422" s="3"/>
      <c r="X422" s="59"/>
      <c r="Y422" s="59"/>
      <c r="Z422" s="59"/>
      <c r="AA422" s="59"/>
      <c r="AB422" s="59"/>
      <c r="AC422" s="6"/>
      <c r="AD422" s="59"/>
      <c r="AE422" s="59"/>
      <c r="AF422" s="59"/>
      <c r="AG422" s="59"/>
      <c r="AH422" s="59"/>
      <c r="AI422" s="59"/>
      <c r="AJ422" s="59"/>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row>
    <row r="423" spans="1:73" x14ac:dyDescent="0.25">
      <c r="A423" s="2"/>
      <c r="B423" s="2"/>
      <c r="C423" s="2"/>
      <c r="D423" s="2"/>
      <c r="E423" s="93"/>
      <c r="F423" s="2"/>
      <c r="G423" s="2"/>
      <c r="H423" s="2"/>
      <c r="I423" s="2"/>
      <c r="J423" s="2"/>
      <c r="K423" s="2"/>
      <c r="L423" s="2"/>
      <c r="M423" s="2"/>
      <c r="N423" s="2"/>
      <c r="O423" s="2"/>
      <c r="P423" s="2"/>
      <c r="Q423" s="2"/>
      <c r="R423" s="2"/>
      <c r="S423" s="2"/>
      <c r="T423" s="59"/>
      <c r="U423" s="59"/>
      <c r="V423" s="2"/>
      <c r="W423" s="3"/>
      <c r="X423" s="59"/>
      <c r="Y423" s="59"/>
      <c r="Z423" s="59"/>
      <c r="AA423" s="59"/>
      <c r="AB423" s="59"/>
      <c r="AC423" s="6"/>
      <c r="AD423" s="59"/>
      <c r="AE423" s="59"/>
      <c r="AF423" s="59"/>
      <c r="AG423" s="59"/>
      <c r="AH423" s="59"/>
      <c r="AI423" s="59"/>
      <c r="AJ423" s="59"/>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row>
    <row r="424" spans="1:73" x14ac:dyDescent="0.25">
      <c r="A424" s="2"/>
      <c r="B424" s="2"/>
      <c r="C424" s="2"/>
      <c r="D424" s="2"/>
      <c r="E424" s="93"/>
      <c r="F424" s="2"/>
      <c r="G424" s="2"/>
      <c r="H424" s="2"/>
      <c r="I424" s="2"/>
      <c r="J424" s="2"/>
      <c r="K424" s="2"/>
      <c r="L424" s="2"/>
      <c r="M424" s="2"/>
      <c r="N424" s="2"/>
      <c r="O424" s="2"/>
      <c r="P424" s="2"/>
      <c r="Q424" s="2"/>
      <c r="R424" s="2"/>
      <c r="S424" s="2"/>
      <c r="T424" s="59"/>
      <c r="U424" s="59"/>
      <c r="V424" s="2"/>
      <c r="W424" s="3"/>
      <c r="X424" s="59"/>
      <c r="Y424" s="59"/>
      <c r="Z424" s="59"/>
      <c r="AA424" s="59"/>
      <c r="AB424" s="59"/>
      <c r="AC424" s="6"/>
      <c r="AD424" s="59"/>
      <c r="AE424" s="59"/>
      <c r="AF424" s="59"/>
      <c r="AG424" s="59"/>
      <c r="AH424" s="59"/>
      <c r="AI424" s="59"/>
      <c r="AJ424" s="59"/>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row>
    <row r="425" spans="1:73" x14ac:dyDescent="0.25">
      <c r="A425" s="2"/>
      <c r="B425" s="2"/>
      <c r="C425" s="2"/>
      <c r="D425" s="2"/>
      <c r="E425" s="93"/>
      <c r="F425" s="2"/>
      <c r="G425" s="2"/>
      <c r="H425" s="2"/>
      <c r="I425" s="2"/>
      <c r="J425" s="2"/>
      <c r="K425" s="2"/>
      <c r="L425" s="2"/>
      <c r="M425" s="2"/>
      <c r="N425" s="2"/>
      <c r="O425" s="2"/>
      <c r="P425" s="2"/>
      <c r="Q425" s="2"/>
      <c r="R425" s="2"/>
      <c r="S425" s="2"/>
      <c r="T425" s="59"/>
      <c r="U425" s="59"/>
      <c r="V425" s="2"/>
      <c r="W425" s="3"/>
      <c r="X425" s="59"/>
      <c r="Y425" s="59"/>
      <c r="Z425" s="59"/>
      <c r="AA425" s="59"/>
      <c r="AB425" s="59"/>
      <c r="AC425" s="6"/>
      <c r="AD425" s="59"/>
      <c r="AE425" s="59"/>
      <c r="AF425" s="59"/>
      <c r="AG425" s="59"/>
      <c r="AH425" s="59"/>
      <c r="AI425" s="59"/>
      <c r="AJ425" s="59"/>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row>
    <row r="426" spans="1:73" x14ac:dyDescent="0.25">
      <c r="A426" s="2"/>
      <c r="B426" s="2"/>
      <c r="C426" s="2"/>
      <c r="D426" s="2"/>
      <c r="E426" s="93"/>
      <c r="F426" s="2"/>
      <c r="G426" s="2"/>
      <c r="H426" s="2"/>
      <c r="I426" s="2"/>
      <c r="J426" s="2"/>
      <c r="K426" s="2"/>
      <c r="L426" s="2"/>
      <c r="M426" s="2"/>
      <c r="N426" s="2"/>
      <c r="O426" s="2"/>
      <c r="P426" s="2"/>
      <c r="Q426" s="2"/>
      <c r="R426" s="2"/>
      <c r="S426" s="2"/>
      <c r="T426" s="59"/>
      <c r="U426" s="59"/>
      <c r="V426" s="2"/>
      <c r="W426" s="3"/>
      <c r="X426" s="59"/>
      <c r="Y426" s="59"/>
      <c r="Z426" s="59"/>
      <c r="AA426" s="59"/>
      <c r="AB426" s="59"/>
      <c r="AC426" s="6"/>
      <c r="AD426" s="59"/>
      <c r="AE426" s="59"/>
      <c r="AF426" s="59"/>
      <c r="AG426" s="59"/>
      <c r="AH426" s="59"/>
      <c r="AI426" s="59"/>
      <c r="AJ426" s="59"/>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row>
    <row r="427" spans="1:73" x14ac:dyDescent="0.25">
      <c r="A427" s="2"/>
      <c r="B427" s="2"/>
      <c r="C427" s="2"/>
      <c r="D427" s="2"/>
      <c r="E427" s="93"/>
      <c r="F427" s="2"/>
      <c r="G427" s="2"/>
      <c r="H427" s="2"/>
      <c r="I427" s="2"/>
      <c r="J427" s="2"/>
      <c r="K427" s="2"/>
      <c r="L427" s="2"/>
      <c r="M427" s="2"/>
      <c r="N427" s="2"/>
      <c r="O427" s="2"/>
      <c r="P427" s="2"/>
      <c r="Q427" s="2"/>
      <c r="R427" s="2"/>
      <c r="S427" s="2"/>
      <c r="T427" s="59"/>
      <c r="U427" s="59"/>
      <c r="V427" s="2"/>
      <c r="W427" s="3"/>
      <c r="X427" s="59"/>
      <c r="Y427" s="59"/>
      <c r="Z427" s="59"/>
      <c r="AA427" s="59"/>
      <c r="AB427" s="59"/>
      <c r="AC427" s="6"/>
      <c r="AD427" s="59"/>
      <c r="AE427" s="59"/>
      <c r="AF427" s="59"/>
      <c r="AG427" s="59"/>
      <c r="AH427" s="59"/>
      <c r="AI427" s="59"/>
      <c r="AJ427" s="59"/>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row>
    <row r="428" spans="1:73" x14ac:dyDescent="0.25">
      <c r="A428" s="2"/>
      <c r="B428" s="2"/>
      <c r="C428" s="2"/>
      <c r="D428" s="2"/>
      <c r="E428" s="93"/>
      <c r="F428" s="2"/>
      <c r="G428" s="2"/>
      <c r="H428" s="2"/>
      <c r="I428" s="2"/>
      <c r="J428" s="2"/>
      <c r="K428" s="2"/>
      <c r="L428" s="2"/>
      <c r="M428" s="2"/>
      <c r="N428" s="2"/>
      <c r="O428" s="2"/>
      <c r="P428" s="2"/>
      <c r="Q428" s="2"/>
      <c r="R428" s="2"/>
      <c r="S428" s="2"/>
      <c r="T428" s="59"/>
      <c r="U428" s="59"/>
      <c r="V428" s="2"/>
      <c r="W428" s="3"/>
      <c r="X428" s="59"/>
      <c r="Y428" s="59"/>
      <c r="Z428" s="59"/>
      <c r="AA428" s="59"/>
      <c r="AB428" s="59"/>
      <c r="AC428" s="6"/>
      <c r="AD428" s="59"/>
      <c r="AE428" s="59"/>
      <c r="AF428" s="59"/>
      <c r="AG428" s="59"/>
      <c r="AH428" s="59"/>
      <c r="AI428" s="59"/>
      <c r="AJ428" s="59"/>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row>
    <row r="429" spans="1:73" x14ac:dyDescent="0.25">
      <c r="A429" s="2"/>
      <c r="B429" s="2"/>
      <c r="C429" s="2"/>
      <c r="D429" s="2"/>
      <c r="E429" s="93"/>
      <c r="F429" s="2"/>
      <c r="G429" s="2"/>
      <c r="H429" s="2"/>
      <c r="I429" s="2"/>
      <c r="J429" s="2"/>
      <c r="K429" s="2"/>
      <c r="L429" s="2"/>
      <c r="M429" s="2"/>
      <c r="N429" s="2"/>
      <c r="O429" s="2"/>
      <c r="P429" s="2"/>
      <c r="Q429" s="2"/>
      <c r="R429" s="2"/>
      <c r="S429" s="2"/>
      <c r="T429" s="59"/>
      <c r="U429" s="59"/>
      <c r="V429" s="2"/>
      <c r="W429" s="3"/>
      <c r="X429" s="59"/>
      <c r="Y429" s="59"/>
      <c r="Z429" s="59"/>
      <c r="AA429" s="59"/>
      <c r="AB429" s="59"/>
      <c r="AC429" s="6"/>
      <c r="AD429" s="59"/>
      <c r="AE429" s="59"/>
      <c r="AF429" s="59"/>
      <c r="AG429" s="59"/>
      <c r="AH429" s="59"/>
      <c r="AI429" s="59"/>
      <c r="AJ429" s="59"/>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row>
    <row r="430" spans="1:73" x14ac:dyDescent="0.25">
      <c r="A430" s="2"/>
      <c r="B430" s="2"/>
      <c r="C430" s="2"/>
      <c r="D430" s="2"/>
      <c r="E430" s="93"/>
      <c r="F430" s="2"/>
      <c r="G430" s="2"/>
      <c r="H430" s="2"/>
      <c r="I430" s="2"/>
      <c r="J430" s="2"/>
      <c r="K430" s="2"/>
      <c r="L430" s="2"/>
      <c r="M430" s="2"/>
      <c r="N430" s="2"/>
      <c r="O430" s="2"/>
      <c r="P430" s="2"/>
      <c r="Q430" s="2"/>
      <c r="R430" s="2"/>
      <c r="S430" s="2"/>
      <c r="T430" s="59"/>
      <c r="U430" s="59"/>
      <c r="V430" s="2"/>
      <c r="W430" s="3"/>
      <c r="X430" s="59"/>
      <c r="Y430" s="59"/>
      <c r="Z430" s="59"/>
      <c r="AA430" s="59"/>
      <c r="AB430" s="59"/>
      <c r="AC430" s="6"/>
      <c r="AD430" s="59"/>
      <c r="AE430" s="59"/>
      <c r="AF430" s="59"/>
      <c r="AG430" s="59"/>
      <c r="AH430" s="59"/>
      <c r="AI430" s="59"/>
      <c r="AJ430" s="59"/>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row>
    <row r="431" spans="1:73" x14ac:dyDescent="0.25">
      <c r="A431" s="2"/>
      <c r="B431" s="2"/>
      <c r="C431" s="2"/>
      <c r="D431" s="2"/>
      <c r="E431" s="93"/>
      <c r="F431" s="2"/>
      <c r="G431" s="2"/>
      <c r="H431" s="2"/>
      <c r="I431" s="2"/>
      <c r="J431" s="2"/>
      <c r="K431" s="2"/>
      <c r="L431" s="2"/>
      <c r="M431" s="2"/>
      <c r="N431" s="2"/>
      <c r="O431" s="2"/>
      <c r="P431" s="2"/>
      <c r="Q431" s="2"/>
      <c r="R431" s="2"/>
      <c r="S431" s="2"/>
      <c r="T431" s="59"/>
      <c r="U431" s="59"/>
      <c r="V431" s="2"/>
      <c r="W431" s="3"/>
      <c r="X431" s="59"/>
      <c r="Y431" s="59"/>
      <c r="Z431" s="59"/>
      <c r="AA431" s="59"/>
      <c r="AB431" s="59"/>
      <c r="AC431" s="6"/>
      <c r="AD431" s="59"/>
      <c r="AE431" s="59"/>
      <c r="AF431" s="59"/>
      <c r="AG431" s="59"/>
      <c r="AH431" s="59"/>
      <c r="AI431" s="59"/>
      <c r="AJ431" s="59"/>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row>
    <row r="432" spans="1:73" x14ac:dyDescent="0.25">
      <c r="A432" s="2"/>
      <c r="B432" s="2"/>
      <c r="C432" s="2"/>
      <c r="D432" s="2"/>
      <c r="E432" s="93"/>
      <c r="F432" s="2"/>
      <c r="G432" s="2"/>
      <c r="H432" s="2"/>
      <c r="I432" s="2"/>
      <c r="J432" s="2"/>
      <c r="K432" s="2"/>
      <c r="L432" s="2"/>
      <c r="M432" s="2"/>
      <c r="N432" s="2"/>
      <c r="O432" s="2"/>
      <c r="P432" s="2"/>
      <c r="Q432" s="2"/>
      <c r="R432" s="2"/>
      <c r="S432" s="2"/>
      <c r="T432" s="59"/>
      <c r="U432" s="59"/>
      <c r="V432" s="2"/>
      <c r="W432" s="3"/>
      <c r="X432" s="59"/>
      <c r="Y432" s="59"/>
      <c r="Z432" s="59"/>
      <c r="AA432" s="59"/>
      <c r="AB432" s="59"/>
      <c r="AC432" s="6"/>
      <c r="AD432" s="59"/>
      <c r="AE432" s="59"/>
      <c r="AF432" s="59"/>
      <c r="AG432" s="59"/>
      <c r="AH432" s="59"/>
      <c r="AI432" s="59"/>
      <c r="AJ432" s="59"/>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row>
    <row r="433" spans="1:73" x14ac:dyDescent="0.25">
      <c r="A433" s="2"/>
      <c r="B433" s="2"/>
      <c r="C433" s="2"/>
      <c r="D433" s="2"/>
      <c r="E433" s="93"/>
      <c r="F433" s="2"/>
      <c r="G433" s="2"/>
      <c r="H433" s="2"/>
      <c r="I433" s="2"/>
      <c r="J433" s="2"/>
      <c r="K433" s="2"/>
      <c r="L433" s="2"/>
      <c r="M433" s="2"/>
      <c r="N433" s="2"/>
      <c r="O433" s="2"/>
      <c r="P433" s="2"/>
      <c r="Q433" s="2"/>
      <c r="R433" s="2"/>
      <c r="S433" s="2"/>
      <c r="T433" s="59"/>
      <c r="U433" s="59"/>
      <c r="V433" s="2"/>
      <c r="W433" s="3"/>
      <c r="X433" s="59"/>
      <c r="Y433" s="59"/>
      <c r="Z433" s="59"/>
      <c r="AA433" s="59"/>
      <c r="AB433" s="59"/>
      <c r="AC433" s="6"/>
      <c r="AD433" s="59"/>
      <c r="AE433" s="59"/>
      <c r="AF433" s="59"/>
      <c r="AG433" s="59"/>
      <c r="AH433" s="59"/>
      <c r="AI433" s="59"/>
      <c r="AJ433" s="59"/>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row>
    <row r="434" spans="1:73" x14ac:dyDescent="0.25">
      <c r="A434" s="2"/>
      <c r="B434" s="2"/>
      <c r="C434" s="2"/>
      <c r="D434" s="2"/>
      <c r="E434" s="93"/>
      <c r="F434" s="2"/>
      <c r="G434" s="2"/>
      <c r="H434" s="2"/>
      <c r="I434" s="2"/>
      <c r="J434" s="2"/>
      <c r="K434" s="2"/>
      <c r="L434" s="2"/>
      <c r="M434" s="2"/>
      <c r="N434" s="2"/>
      <c r="O434" s="2"/>
      <c r="P434" s="2"/>
      <c r="Q434" s="2"/>
      <c r="R434" s="2"/>
      <c r="S434" s="2"/>
      <c r="T434" s="59"/>
      <c r="U434" s="59"/>
      <c r="V434" s="2"/>
      <c r="W434" s="3"/>
      <c r="X434" s="59"/>
      <c r="Y434" s="59"/>
      <c r="Z434" s="59"/>
      <c r="AA434" s="59"/>
      <c r="AB434" s="59"/>
      <c r="AC434" s="6"/>
      <c r="AD434" s="59"/>
      <c r="AE434" s="59"/>
      <c r="AF434" s="59"/>
      <c r="AG434" s="59"/>
      <c r="AH434" s="59"/>
      <c r="AI434" s="59"/>
      <c r="AJ434" s="59"/>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row>
    <row r="435" spans="1:73" x14ac:dyDescent="0.25">
      <c r="A435" s="2"/>
      <c r="B435" s="2"/>
      <c r="C435" s="2"/>
      <c r="D435" s="2"/>
      <c r="E435" s="93"/>
      <c r="F435" s="2"/>
      <c r="G435" s="2"/>
      <c r="H435" s="2"/>
      <c r="I435" s="2"/>
      <c r="J435" s="2"/>
      <c r="K435" s="2"/>
      <c r="L435" s="2"/>
      <c r="M435" s="2"/>
      <c r="N435" s="2"/>
      <c r="O435" s="2"/>
      <c r="P435" s="2"/>
      <c r="Q435" s="2"/>
      <c r="R435" s="2"/>
      <c r="S435" s="2"/>
      <c r="T435" s="59"/>
      <c r="U435" s="59"/>
      <c r="V435" s="2"/>
      <c r="W435" s="3"/>
      <c r="X435" s="59"/>
      <c r="Y435" s="59"/>
      <c r="Z435" s="59"/>
      <c r="AA435" s="59"/>
      <c r="AB435" s="59"/>
      <c r="AC435" s="6"/>
      <c r="AD435" s="59"/>
      <c r="AE435" s="59"/>
      <c r="AF435" s="59"/>
      <c r="AG435" s="59"/>
      <c r="AH435" s="59"/>
      <c r="AI435" s="59"/>
      <c r="AJ435" s="59"/>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row>
    <row r="436" spans="1:73" x14ac:dyDescent="0.25">
      <c r="A436" s="2"/>
      <c r="B436" s="2"/>
      <c r="C436" s="2"/>
      <c r="D436" s="2"/>
      <c r="E436" s="93"/>
      <c r="F436" s="2"/>
      <c r="G436" s="2"/>
      <c r="H436" s="2"/>
      <c r="I436" s="2"/>
      <c r="J436" s="2"/>
      <c r="K436" s="2"/>
      <c r="L436" s="2"/>
      <c r="M436" s="2"/>
      <c r="N436" s="2"/>
      <c r="O436" s="2"/>
      <c r="P436" s="2"/>
      <c r="Q436" s="2"/>
      <c r="R436" s="2"/>
      <c r="S436" s="2"/>
      <c r="T436" s="59"/>
      <c r="U436" s="59"/>
      <c r="V436" s="2"/>
      <c r="W436" s="3"/>
      <c r="X436" s="59"/>
      <c r="Y436" s="59"/>
      <c r="Z436" s="59"/>
      <c r="AA436" s="59"/>
      <c r="AB436" s="59"/>
      <c r="AC436" s="6"/>
      <c r="AD436" s="59"/>
      <c r="AE436" s="59"/>
      <c r="AF436" s="59"/>
      <c r="AG436" s="59"/>
      <c r="AH436" s="59"/>
      <c r="AI436" s="59"/>
      <c r="AJ436" s="59"/>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row>
    <row r="437" spans="1:73" x14ac:dyDescent="0.25">
      <c r="A437" s="2"/>
      <c r="B437" s="2"/>
      <c r="C437" s="2"/>
      <c r="D437" s="2"/>
      <c r="E437" s="93"/>
      <c r="F437" s="2"/>
      <c r="G437" s="2"/>
      <c r="H437" s="2"/>
      <c r="I437" s="2"/>
      <c r="J437" s="2"/>
      <c r="K437" s="2"/>
      <c r="L437" s="2"/>
      <c r="M437" s="2"/>
      <c r="N437" s="2"/>
      <c r="O437" s="2"/>
      <c r="P437" s="2"/>
      <c r="Q437" s="2"/>
      <c r="R437" s="2"/>
      <c r="S437" s="2"/>
      <c r="T437" s="59"/>
      <c r="U437" s="59"/>
      <c r="V437" s="2"/>
      <c r="W437" s="3"/>
      <c r="X437" s="59"/>
      <c r="Y437" s="59"/>
      <c r="Z437" s="59"/>
      <c r="AA437" s="59"/>
      <c r="AB437" s="59"/>
      <c r="AC437" s="6"/>
      <c r="AD437" s="59"/>
      <c r="AE437" s="59"/>
      <c r="AF437" s="59"/>
      <c r="AG437" s="59"/>
      <c r="AH437" s="59"/>
      <c r="AI437" s="59"/>
      <c r="AJ437" s="59"/>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row>
    <row r="438" spans="1:73" x14ac:dyDescent="0.25">
      <c r="A438" s="2"/>
      <c r="B438" s="2"/>
      <c r="C438" s="2"/>
      <c r="D438" s="2"/>
      <c r="E438" s="93"/>
      <c r="F438" s="2"/>
      <c r="G438" s="2"/>
      <c r="H438" s="2"/>
      <c r="I438" s="2"/>
      <c r="J438" s="2"/>
      <c r="K438" s="2"/>
      <c r="L438" s="2"/>
      <c r="M438" s="2"/>
      <c r="N438" s="2"/>
      <c r="O438" s="2"/>
      <c r="P438" s="2"/>
      <c r="Q438" s="2"/>
      <c r="R438" s="2"/>
      <c r="S438" s="2"/>
      <c r="T438" s="59"/>
      <c r="U438" s="59"/>
      <c r="V438" s="2"/>
      <c r="W438" s="3"/>
      <c r="X438" s="59"/>
      <c r="Y438" s="59"/>
      <c r="Z438" s="59"/>
      <c r="AA438" s="59"/>
      <c r="AB438" s="59"/>
      <c r="AC438" s="6"/>
      <c r="AD438" s="59"/>
      <c r="AE438" s="59"/>
      <c r="AF438" s="59"/>
      <c r="AG438" s="59"/>
      <c r="AH438" s="59"/>
      <c r="AI438" s="59"/>
      <c r="AJ438" s="59"/>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row>
    <row r="439" spans="1:73" x14ac:dyDescent="0.25">
      <c r="A439" s="2"/>
      <c r="B439" s="2"/>
      <c r="C439" s="2"/>
      <c r="D439" s="2"/>
      <c r="E439" s="93"/>
      <c r="F439" s="2"/>
      <c r="G439" s="2"/>
      <c r="H439" s="2"/>
      <c r="I439" s="2"/>
      <c r="J439" s="2"/>
      <c r="K439" s="2"/>
      <c r="L439" s="2"/>
      <c r="M439" s="2"/>
      <c r="N439" s="2"/>
      <c r="O439" s="2"/>
      <c r="P439" s="2"/>
      <c r="Q439" s="2"/>
      <c r="R439" s="2"/>
      <c r="S439" s="2"/>
      <c r="T439" s="59"/>
      <c r="U439" s="59"/>
      <c r="V439" s="2"/>
      <c r="W439" s="3"/>
      <c r="X439" s="59"/>
      <c r="Y439" s="59"/>
      <c r="Z439" s="59"/>
      <c r="AA439" s="59"/>
      <c r="AB439" s="59"/>
      <c r="AC439" s="6"/>
      <c r="AD439" s="59"/>
      <c r="AE439" s="59"/>
      <c r="AF439" s="59"/>
      <c r="AG439" s="59"/>
      <c r="AH439" s="59"/>
      <c r="AI439" s="59"/>
      <c r="AJ439" s="59"/>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row>
    <row r="440" spans="1:73" x14ac:dyDescent="0.25">
      <c r="A440" s="2"/>
      <c r="B440" s="2"/>
      <c r="C440" s="2"/>
      <c r="D440" s="2"/>
      <c r="E440" s="93"/>
      <c r="F440" s="2"/>
      <c r="G440" s="2"/>
      <c r="H440" s="2"/>
      <c r="I440" s="2"/>
      <c r="J440" s="2"/>
      <c r="K440" s="2"/>
      <c r="L440" s="2"/>
      <c r="M440" s="2"/>
      <c r="N440" s="2"/>
      <c r="O440" s="2"/>
      <c r="P440" s="2"/>
      <c r="Q440" s="2"/>
      <c r="R440" s="2"/>
      <c r="S440" s="2"/>
      <c r="T440" s="59"/>
      <c r="U440" s="59"/>
      <c r="V440" s="2"/>
      <c r="W440" s="3"/>
      <c r="X440" s="59"/>
      <c r="Y440" s="59"/>
      <c r="Z440" s="59"/>
      <c r="AA440" s="59"/>
      <c r="AB440" s="59"/>
      <c r="AC440" s="6"/>
      <c r="AD440" s="59"/>
      <c r="AE440" s="59"/>
      <c r="AF440" s="59"/>
      <c r="AG440" s="59"/>
      <c r="AH440" s="59"/>
      <c r="AI440" s="59"/>
      <c r="AJ440" s="59"/>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row>
    <row r="441" spans="1:73" x14ac:dyDescent="0.25">
      <c r="A441" s="2"/>
      <c r="B441" s="2"/>
      <c r="C441" s="2"/>
      <c r="D441" s="2"/>
      <c r="E441" s="93"/>
      <c r="F441" s="2"/>
      <c r="G441" s="2"/>
      <c r="H441" s="2"/>
      <c r="I441" s="2"/>
      <c r="J441" s="2"/>
      <c r="K441" s="2"/>
      <c r="L441" s="2"/>
      <c r="M441" s="2"/>
      <c r="N441" s="2"/>
      <c r="O441" s="2"/>
      <c r="P441" s="2"/>
      <c r="Q441" s="2"/>
      <c r="R441" s="2"/>
      <c r="S441" s="2"/>
      <c r="T441" s="59"/>
      <c r="U441" s="59"/>
      <c r="V441" s="2"/>
      <c r="W441" s="3"/>
      <c r="X441" s="59"/>
      <c r="Y441" s="59"/>
      <c r="Z441" s="59"/>
      <c r="AA441" s="59"/>
      <c r="AB441" s="59"/>
      <c r="AC441" s="6"/>
      <c r="AD441" s="59"/>
      <c r="AE441" s="59"/>
      <c r="AF441" s="59"/>
      <c r="AG441" s="59"/>
      <c r="AH441" s="59"/>
      <c r="AI441" s="59"/>
      <c r="AJ441" s="59"/>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row>
    <row r="442" spans="1:73" x14ac:dyDescent="0.25">
      <c r="A442" s="2"/>
      <c r="B442" s="2"/>
      <c r="C442" s="2"/>
      <c r="D442" s="2"/>
      <c r="E442" s="93"/>
      <c r="F442" s="2"/>
      <c r="G442" s="2"/>
      <c r="H442" s="2"/>
      <c r="I442" s="2"/>
      <c r="J442" s="2"/>
      <c r="K442" s="2"/>
      <c r="L442" s="2"/>
      <c r="M442" s="2"/>
      <c r="N442" s="2"/>
      <c r="O442" s="2"/>
      <c r="P442" s="2"/>
      <c r="Q442" s="2"/>
      <c r="R442" s="2"/>
      <c r="S442" s="2"/>
      <c r="T442" s="59"/>
      <c r="U442" s="59"/>
      <c r="V442" s="2"/>
      <c r="W442" s="3"/>
      <c r="X442" s="59"/>
      <c r="Y442" s="59"/>
      <c r="Z442" s="59"/>
      <c r="AA442" s="59"/>
      <c r="AB442" s="59"/>
      <c r="AC442" s="6"/>
      <c r="AD442" s="59"/>
      <c r="AE442" s="59"/>
      <c r="AF442" s="59"/>
      <c r="AG442" s="59"/>
      <c r="AH442" s="59"/>
      <c r="AI442" s="59"/>
      <c r="AJ442" s="59"/>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row>
    <row r="443" spans="1:73" x14ac:dyDescent="0.25">
      <c r="A443" s="2"/>
      <c r="B443" s="2"/>
      <c r="C443" s="2"/>
      <c r="D443" s="2"/>
      <c r="E443" s="93"/>
      <c r="F443" s="2"/>
      <c r="G443" s="2"/>
      <c r="H443" s="2"/>
      <c r="I443" s="2"/>
      <c r="J443" s="2"/>
      <c r="K443" s="2"/>
      <c r="L443" s="2"/>
      <c r="M443" s="2"/>
      <c r="N443" s="2"/>
      <c r="O443" s="2"/>
      <c r="P443" s="2"/>
      <c r="Q443" s="2"/>
      <c r="R443" s="2"/>
      <c r="S443" s="2"/>
      <c r="T443" s="59"/>
      <c r="U443" s="59"/>
      <c r="V443" s="2"/>
      <c r="W443" s="3"/>
      <c r="X443" s="59"/>
      <c r="Y443" s="59"/>
      <c r="Z443" s="59"/>
      <c r="AA443" s="59"/>
      <c r="AB443" s="59"/>
      <c r="AC443" s="6"/>
      <c r="AD443" s="59"/>
      <c r="AE443" s="59"/>
      <c r="AF443" s="59"/>
      <c r="AG443" s="59"/>
      <c r="AH443" s="59"/>
      <c r="AI443" s="59"/>
      <c r="AJ443" s="59"/>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row>
    <row r="444" spans="1:73" x14ac:dyDescent="0.25">
      <c r="A444" s="2"/>
      <c r="B444" s="2"/>
      <c r="C444" s="2"/>
      <c r="D444" s="2"/>
      <c r="E444" s="93"/>
      <c r="F444" s="2"/>
      <c r="G444" s="2"/>
      <c r="H444" s="2"/>
      <c r="I444" s="2"/>
      <c r="J444" s="2"/>
      <c r="K444" s="2"/>
      <c r="L444" s="2"/>
      <c r="M444" s="2"/>
      <c r="N444" s="2"/>
      <c r="O444" s="2"/>
      <c r="P444" s="2"/>
      <c r="Q444" s="2"/>
      <c r="R444" s="2"/>
      <c r="S444" s="2"/>
      <c r="T444" s="59"/>
      <c r="U444" s="59"/>
      <c r="V444" s="2"/>
      <c r="W444" s="3"/>
      <c r="X444" s="59"/>
      <c r="Y444" s="59"/>
      <c r="Z444" s="59"/>
      <c r="AA444" s="59"/>
      <c r="AB444" s="59"/>
      <c r="AC444" s="6"/>
      <c r="AD444" s="59"/>
      <c r="AE444" s="59"/>
      <c r="AF444" s="59"/>
      <c r="AG444" s="59"/>
      <c r="AH444" s="59"/>
      <c r="AI444" s="59"/>
      <c r="AJ444" s="59"/>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row>
    <row r="445" spans="1:73" x14ac:dyDescent="0.25">
      <c r="A445" s="2"/>
      <c r="B445" s="2"/>
      <c r="C445" s="2"/>
      <c r="D445" s="2"/>
      <c r="E445" s="93"/>
      <c r="F445" s="2"/>
      <c r="G445" s="2"/>
      <c r="H445" s="2"/>
      <c r="I445" s="2"/>
      <c r="J445" s="2"/>
      <c r="K445" s="2"/>
      <c r="L445" s="2"/>
      <c r="M445" s="2"/>
      <c r="N445" s="2"/>
      <c r="O445" s="2"/>
      <c r="P445" s="2"/>
      <c r="Q445" s="2"/>
      <c r="R445" s="2"/>
      <c r="S445" s="2"/>
      <c r="T445" s="59"/>
      <c r="U445" s="59"/>
      <c r="V445" s="2"/>
      <c r="W445" s="3"/>
      <c r="X445" s="59"/>
      <c r="Y445" s="59"/>
      <c r="Z445" s="59"/>
      <c r="AA445" s="59"/>
      <c r="AB445" s="59"/>
      <c r="AC445" s="6"/>
      <c r="AD445" s="59"/>
      <c r="AE445" s="59"/>
      <c r="AF445" s="59"/>
      <c r="AG445" s="59"/>
      <c r="AH445" s="59"/>
      <c r="AI445" s="59"/>
      <c r="AJ445" s="59"/>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row>
    <row r="446" spans="1:73" x14ac:dyDescent="0.25">
      <c r="A446" s="2"/>
      <c r="B446" s="2"/>
      <c r="C446" s="2"/>
      <c r="D446" s="2"/>
      <c r="E446" s="93"/>
      <c r="F446" s="2"/>
      <c r="G446" s="2"/>
      <c r="H446" s="2"/>
      <c r="I446" s="2"/>
      <c r="J446" s="2"/>
      <c r="K446" s="2"/>
      <c r="L446" s="2"/>
      <c r="M446" s="2"/>
      <c r="N446" s="2"/>
      <c r="O446" s="2"/>
      <c r="P446" s="2"/>
      <c r="Q446" s="2"/>
      <c r="R446" s="2"/>
      <c r="S446" s="2"/>
      <c r="T446" s="59"/>
      <c r="U446" s="59"/>
      <c r="V446" s="2"/>
      <c r="W446" s="3"/>
      <c r="X446" s="59"/>
      <c r="Y446" s="59"/>
      <c r="Z446" s="59"/>
      <c r="AA446" s="59"/>
      <c r="AB446" s="59"/>
      <c r="AC446" s="6"/>
      <c r="AD446" s="59"/>
      <c r="AE446" s="59"/>
      <c r="AF446" s="59"/>
      <c r="AG446" s="59"/>
      <c r="AH446" s="59"/>
      <c r="AI446" s="59"/>
      <c r="AJ446" s="59"/>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row>
    <row r="447" spans="1:73" x14ac:dyDescent="0.25">
      <c r="A447" s="2"/>
      <c r="B447" s="2"/>
      <c r="C447" s="2"/>
      <c r="D447" s="2"/>
      <c r="E447" s="93"/>
      <c r="F447" s="2"/>
      <c r="G447" s="2"/>
      <c r="H447" s="2"/>
      <c r="I447" s="2"/>
      <c r="J447" s="2"/>
      <c r="K447" s="2"/>
      <c r="L447" s="2"/>
      <c r="M447" s="2"/>
      <c r="N447" s="2"/>
      <c r="O447" s="2"/>
      <c r="P447" s="2"/>
      <c r="Q447" s="2"/>
      <c r="R447" s="2"/>
      <c r="S447" s="2"/>
      <c r="T447" s="59"/>
      <c r="U447" s="59"/>
      <c r="V447" s="2"/>
      <c r="W447" s="3"/>
      <c r="X447" s="59"/>
      <c r="Y447" s="59"/>
      <c r="Z447" s="59"/>
      <c r="AA447" s="59"/>
      <c r="AB447" s="59"/>
      <c r="AC447" s="6"/>
      <c r="AD447" s="59"/>
      <c r="AE447" s="59"/>
      <c r="AF447" s="59"/>
      <c r="AG447" s="59"/>
      <c r="AH447" s="59"/>
      <c r="AI447" s="59"/>
      <c r="AJ447" s="59"/>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row>
    <row r="448" spans="1:73" x14ac:dyDescent="0.25">
      <c r="A448" s="2"/>
      <c r="B448" s="2"/>
      <c r="C448" s="2"/>
      <c r="D448" s="2"/>
      <c r="E448" s="93"/>
      <c r="F448" s="2"/>
      <c r="G448" s="2"/>
      <c r="H448" s="2"/>
      <c r="I448" s="2"/>
      <c r="J448" s="2"/>
      <c r="K448" s="2"/>
      <c r="L448" s="2"/>
      <c r="M448" s="2"/>
      <c r="N448" s="2"/>
      <c r="O448" s="2"/>
      <c r="P448" s="2"/>
      <c r="Q448" s="2"/>
      <c r="R448" s="2"/>
      <c r="S448" s="2"/>
      <c r="T448" s="59"/>
      <c r="U448" s="59"/>
      <c r="V448" s="2"/>
      <c r="W448" s="3"/>
      <c r="X448" s="59"/>
      <c r="Y448" s="59"/>
      <c r="Z448" s="59"/>
      <c r="AA448" s="59"/>
      <c r="AB448" s="59"/>
      <c r="AC448" s="6"/>
      <c r="AD448" s="59"/>
      <c r="AE448" s="59"/>
      <c r="AF448" s="59"/>
      <c r="AG448" s="59"/>
      <c r="AH448" s="59"/>
      <c r="AI448" s="59"/>
      <c r="AJ448" s="59"/>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row>
    <row r="449" spans="1:73" x14ac:dyDescent="0.25">
      <c r="A449" s="2"/>
      <c r="B449" s="2"/>
      <c r="C449" s="2"/>
      <c r="D449" s="2"/>
      <c r="E449" s="93"/>
      <c r="F449" s="2"/>
      <c r="G449" s="2"/>
      <c r="H449" s="2"/>
      <c r="I449" s="2"/>
      <c r="J449" s="2"/>
      <c r="K449" s="2"/>
      <c r="L449" s="2"/>
      <c r="M449" s="2"/>
      <c r="N449" s="2"/>
      <c r="O449" s="2"/>
      <c r="P449" s="2"/>
      <c r="Q449" s="2"/>
      <c r="R449" s="2"/>
      <c r="S449" s="2"/>
      <c r="T449" s="59"/>
      <c r="U449" s="59"/>
      <c r="V449" s="2"/>
      <c r="W449" s="3"/>
      <c r="X449" s="59"/>
      <c r="Y449" s="59"/>
      <c r="Z449" s="59"/>
      <c r="AA449" s="59"/>
      <c r="AB449" s="59"/>
      <c r="AC449" s="6"/>
      <c r="AD449" s="59"/>
      <c r="AE449" s="59"/>
      <c r="AF449" s="59"/>
      <c r="AG449" s="59"/>
      <c r="AH449" s="59"/>
      <c r="AI449" s="59"/>
      <c r="AJ449" s="59"/>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row>
    <row r="450" spans="1:73" x14ac:dyDescent="0.25">
      <c r="A450" s="2"/>
      <c r="B450" s="2"/>
      <c r="C450" s="2"/>
      <c r="D450" s="2"/>
      <c r="E450" s="93"/>
      <c r="F450" s="2"/>
      <c r="G450" s="2"/>
      <c r="H450" s="2"/>
      <c r="I450" s="2"/>
      <c r="J450" s="2"/>
      <c r="K450" s="2"/>
      <c r="L450" s="2"/>
      <c r="M450" s="2"/>
      <c r="N450" s="2"/>
      <c r="O450" s="2"/>
      <c r="P450" s="2"/>
      <c r="Q450" s="2"/>
      <c r="R450" s="2"/>
      <c r="S450" s="2"/>
      <c r="T450" s="59"/>
      <c r="U450" s="59"/>
      <c r="V450" s="2"/>
      <c r="W450" s="3"/>
      <c r="X450" s="59"/>
      <c r="Y450" s="59"/>
      <c r="Z450" s="59"/>
      <c r="AA450" s="59"/>
      <c r="AB450" s="59"/>
      <c r="AC450" s="6"/>
      <c r="AD450" s="59"/>
      <c r="AE450" s="59"/>
      <c r="AF450" s="59"/>
      <c r="AG450" s="59"/>
      <c r="AH450" s="59"/>
      <c r="AI450" s="59"/>
      <c r="AJ450" s="59"/>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row>
    <row r="451" spans="1:73" x14ac:dyDescent="0.25">
      <c r="A451" s="2"/>
      <c r="B451" s="2"/>
      <c r="C451" s="2"/>
      <c r="D451" s="2"/>
      <c r="E451" s="93"/>
      <c r="F451" s="2"/>
      <c r="G451" s="2"/>
      <c r="H451" s="2"/>
      <c r="I451" s="2"/>
      <c r="J451" s="2"/>
      <c r="K451" s="2"/>
      <c r="L451" s="2"/>
      <c r="M451" s="2"/>
      <c r="N451" s="2"/>
      <c r="O451" s="2"/>
      <c r="P451" s="2"/>
      <c r="Q451" s="2"/>
      <c r="R451" s="2"/>
      <c r="S451" s="2"/>
      <c r="T451" s="59"/>
      <c r="U451" s="59"/>
      <c r="V451" s="2"/>
      <c r="W451" s="3"/>
      <c r="X451" s="59"/>
      <c r="Y451" s="59"/>
      <c r="Z451" s="59"/>
      <c r="AA451" s="59"/>
      <c r="AB451" s="59"/>
      <c r="AC451" s="6"/>
      <c r="AD451" s="59"/>
      <c r="AE451" s="59"/>
      <c r="AF451" s="59"/>
      <c r="AG451" s="59"/>
      <c r="AH451" s="59"/>
      <c r="AI451" s="59"/>
      <c r="AJ451" s="59"/>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row>
    <row r="452" spans="1:73" x14ac:dyDescent="0.25">
      <c r="A452" s="2"/>
      <c r="B452" s="2"/>
      <c r="C452" s="2"/>
      <c r="D452" s="2"/>
      <c r="E452" s="93"/>
      <c r="F452" s="2"/>
      <c r="G452" s="2"/>
      <c r="H452" s="2"/>
      <c r="I452" s="2"/>
      <c r="J452" s="2"/>
      <c r="K452" s="2"/>
      <c r="L452" s="2"/>
      <c r="M452" s="2"/>
      <c r="N452" s="2"/>
      <c r="O452" s="2"/>
      <c r="P452" s="2"/>
      <c r="Q452" s="2"/>
      <c r="R452" s="2"/>
      <c r="S452" s="2"/>
      <c r="T452" s="59"/>
      <c r="U452" s="59"/>
      <c r="V452" s="2"/>
      <c r="W452" s="3"/>
      <c r="X452" s="59"/>
      <c r="Y452" s="59"/>
      <c r="Z452" s="59"/>
      <c r="AA452" s="59"/>
      <c r="AB452" s="59"/>
      <c r="AC452" s="6"/>
      <c r="AD452" s="59"/>
      <c r="AE452" s="59"/>
      <c r="AF452" s="59"/>
      <c r="AG452" s="59"/>
      <c r="AH452" s="59"/>
      <c r="AI452" s="59"/>
      <c r="AJ452" s="59"/>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row>
    <row r="453" spans="1:73" x14ac:dyDescent="0.25">
      <c r="A453" s="2"/>
      <c r="B453" s="2"/>
      <c r="C453" s="2"/>
      <c r="D453" s="2"/>
      <c r="E453" s="93"/>
      <c r="F453" s="2"/>
      <c r="G453" s="2"/>
      <c r="H453" s="2"/>
      <c r="I453" s="2"/>
      <c r="J453" s="2"/>
      <c r="K453" s="2"/>
      <c r="L453" s="2"/>
      <c r="M453" s="2"/>
      <c r="N453" s="2"/>
      <c r="O453" s="2"/>
      <c r="P453" s="2"/>
      <c r="Q453" s="2"/>
      <c r="R453" s="2"/>
      <c r="S453" s="2"/>
      <c r="T453" s="59"/>
      <c r="U453" s="59"/>
      <c r="V453" s="2"/>
      <c r="W453" s="3"/>
      <c r="X453" s="59"/>
      <c r="Y453" s="59"/>
      <c r="Z453" s="59"/>
      <c r="AA453" s="59"/>
      <c r="AB453" s="59"/>
      <c r="AC453" s="6"/>
      <c r="AD453" s="59"/>
      <c r="AE453" s="59"/>
      <c r="AF453" s="59"/>
      <c r="AG453" s="59"/>
      <c r="AH453" s="59"/>
      <c r="AI453" s="59"/>
      <c r="AJ453" s="59"/>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row>
    <row r="454" spans="1:73" x14ac:dyDescent="0.25">
      <c r="A454" s="2"/>
      <c r="B454" s="2"/>
      <c r="C454" s="2"/>
      <c r="D454" s="2"/>
      <c r="E454" s="93"/>
      <c r="F454" s="2"/>
      <c r="G454" s="2"/>
      <c r="H454" s="2"/>
      <c r="I454" s="2"/>
      <c r="J454" s="2"/>
      <c r="K454" s="2"/>
      <c r="L454" s="2"/>
      <c r="M454" s="2"/>
      <c r="N454" s="2"/>
      <c r="O454" s="2"/>
      <c r="P454" s="2"/>
      <c r="Q454" s="2"/>
      <c r="R454" s="2"/>
      <c r="S454" s="2"/>
      <c r="T454" s="59"/>
      <c r="U454" s="59"/>
      <c r="V454" s="2"/>
      <c r="W454" s="3"/>
      <c r="X454" s="59"/>
      <c r="Y454" s="59"/>
      <c r="Z454" s="59"/>
      <c r="AA454" s="59"/>
      <c r="AB454" s="59"/>
      <c r="AC454" s="6"/>
      <c r="AD454" s="59"/>
      <c r="AE454" s="59"/>
      <c r="AF454" s="59"/>
      <c r="AG454" s="59"/>
      <c r="AH454" s="59"/>
      <c r="AI454" s="59"/>
      <c r="AJ454" s="59"/>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row>
    <row r="455" spans="1:73" x14ac:dyDescent="0.25">
      <c r="A455" s="2"/>
      <c r="B455" s="2"/>
      <c r="C455" s="2"/>
      <c r="D455" s="2"/>
      <c r="E455" s="93"/>
      <c r="F455" s="2"/>
      <c r="G455" s="2"/>
      <c r="H455" s="2"/>
      <c r="I455" s="2"/>
      <c r="J455" s="2"/>
      <c r="K455" s="2"/>
      <c r="L455" s="2"/>
      <c r="M455" s="2"/>
      <c r="N455" s="2"/>
      <c r="O455" s="2"/>
      <c r="P455" s="2"/>
      <c r="Q455" s="2"/>
      <c r="R455" s="2"/>
      <c r="S455" s="2"/>
      <c r="T455" s="59"/>
      <c r="U455" s="59"/>
      <c r="V455" s="2"/>
      <c r="W455" s="3"/>
      <c r="X455" s="59"/>
      <c r="Y455" s="59"/>
      <c r="Z455" s="59"/>
      <c r="AA455" s="59"/>
      <c r="AB455" s="59"/>
      <c r="AC455" s="6"/>
      <c r="AD455" s="59"/>
      <c r="AE455" s="59"/>
      <c r="AF455" s="59"/>
      <c r="AG455" s="59"/>
      <c r="AH455" s="59"/>
      <c r="AI455" s="59"/>
      <c r="AJ455" s="59"/>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row>
    <row r="456" spans="1:73" x14ac:dyDescent="0.25">
      <c r="A456" s="2"/>
      <c r="B456" s="2"/>
      <c r="C456" s="2"/>
      <c r="D456" s="2"/>
      <c r="E456" s="93"/>
      <c r="F456" s="2"/>
      <c r="G456" s="2"/>
      <c r="H456" s="2"/>
      <c r="I456" s="2"/>
      <c r="J456" s="2"/>
      <c r="K456" s="2"/>
      <c r="L456" s="2"/>
      <c r="M456" s="2"/>
      <c r="N456" s="2"/>
      <c r="O456" s="2"/>
      <c r="P456" s="2"/>
      <c r="Q456" s="2"/>
      <c r="R456" s="2"/>
      <c r="S456" s="2"/>
      <c r="T456" s="59"/>
      <c r="U456" s="59"/>
      <c r="V456" s="2"/>
      <c r="W456" s="3"/>
      <c r="X456" s="59"/>
      <c r="Y456" s="59"/>
      <c r="Z456" s="59"/>
      <c r="AA456" s="59"/>
      <c r="AB456" s="59"/>
      <c r="AC456" s="6"/>
      <c r="AD456" s="59"/>
      <c r="AE456" s="59"/>
      <c r="AF456" s="59"/>
      <c r="AG456" s="59"/>
      <c r="AH456" s="59"/>
      <c r="AI456" s="59"/>
      <c r="AJ456" s="59"/>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row>
    <row r="457" spans="1:73" x14ac:dyDescent="0.25">
      <c r="A457" s="2"/>
      <c r="B457" s="2"/>
      <c r="C457" s="2"/>
      <c r="D457" s="2"/>
      <c r="E457" s="93"/>
      <c r="F457" s="2"/>
      <c r="G457" s="2"/>
      <c r="H457" s="2"/>
      <c r="I457" s="2"/>
      <c r="J457" s="2"/>
      <c r="K457" s="2"/>
      <c r="L457" s="2"/>
      <c r="M457" s="2"/>
      <c r="N457" s="2"/>
      <c r="O457" s="2"/>
      <c r="P457" s="2"/>
      <c r="Q457" s="2"/>
      <c r="R457" s="2"/>
      <c r="S457" s="2"/>
      <c r="T457" s="59"/>
      <c r="U457" s="59"/>
      <c r="V457" s="2"/>
      <c r="W457" s="3"/>
      <c r="X457" s="59"/>
      <c r="Y457" s="59"/>
      <c r="Z457" s="59"/>
      <c r="AA457" s="59"/>
      <c r="AB457" s="59"/>
      <c r="AC457" s="6"/>
      <c r="AD457" s="59"/>
      <c r="AE457" s="59"/>
      <c r="AF457" s="59"/>
      <c r="AG457" s="59"/>
      <c r="AH457" s="59"/>
      <c r="AI457" s="59"/>
      <c r="AJ457" s="59"/>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row>
    <row r="458" spans="1:73" x14ac:dyDescent="0.25">
      <c r="A458" s="2"/>
      <c r="B458" s="2"/>
      <c r="C458" s="2"/>
      <c r="D458" s="2"/>
      <c r="E458" s="93"/>
      <c r="F458" s="2"/>
      <c r="G458" s="2"/>
      <c r="H458" s="2"/>
      <c r="I458" s="2"/>
      <c r="J458" s="2"/>
      <c r="K458" s="2"/>
      <c r="L458" s="2"/>
      <c r="M458" s="2"/>
      <c r="N458" s="2"/>
      <c r="O458" s="2"/>
      <c r="P458" s="2"/>
      <c r="Q458" s="2"/>
      <c r="R458" s="2"/>
      <c r="S458" s="2"/>
      <c r="T458" s="59"/>
      <c r="U458" s="59"/>
      <c r="V458" s="2"/>
      <c r="W458" s="3"/>
      <c r="X458" s="59"/>
      <c r="Y458" s="59"/>
      <c r="Z458" s="59"/>
      <c r="AA458" s="59"/>
      <c r="AB458" s="59"/>
      <c r="AC458" s="6"/>
      <c r="AD458" s="59"/>
      <c r="AE458" s="59"/>
      <c r="AF458" s="59"/>
      <c r="AG458" s="59"/>
      <c r="AH458" s="59"/>
      <c r="AI458" s="59"/>
      <c r="AJ458" s="59"/>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row>
    <row r="459" spans="1:73" x14ac:dyDescent="0.25">
      <c r="A459" s="2"/>
      <c r="B459" s="2"/>
      <c r="C459" s="2"/>
      <c r="D459" s="2"/>
      <c r="E459" s="93"/>
      <c r="F459" s="2"/>
      <c r="G459" s="2"/>
      <c r="H459" s="2"/>
      <c r="I459" s="2"/>
      <c r="J459" s="2"/>
      <c r="K459" s="2"/>
      <c r="L459" s="2"/>
      <c r="M459" s="2"/>
      <c r="N459" s="2"/>
      <c r="O459" s="2"/>
      <c r="P459" s="2"/>
      <c r="Q459" s="2"/>
      <c r="R459" s="2"/>
      <c r="S459" s="2"/>
      <c r="T459" s="59"/>
      <c r="U459" s="59"/>
      <c r="V459" s="2"/>
      <c r="W459" s="3"/>
      <c r="X459" s="59"/>
      <c r="Y459" s="59"/>
      <c r="Z459" s="59"/>
      <c r="AA459" s="59"/>
      <c r="AB459" s="59"/>
      <c r="AC459" s="6"/>
      <c r="AD459" s="59"/>
      <c r="AE459" s="59"/>
      <c r="AF459" s="59"/>
      <c r="AG459" s="59"/>
      <c r="AH459" s="59"/>
      <c r="AI459" s="59"/>
      <c r="AJ459" s="59"/>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row>
    <row r="460" spans="1:73" x14ac:dyDescent="0.25">
      <c r="A460" s="2"/>
      <c r="B460" s="2"/>
      <c r="C460" s="2"/>
      <c r="D460" s="2"/>
      <c r="E460" s="93"/>
      <c r="F460" s="2"/>
      <c r="G460" s="2"/>
      <c r="H460" s="2"/>
      <c r="I460" s="2"/>
      <c r="J460" s="2"/>
      <c r="K460" s="2"/>
      <c r="L460" s="2"/>
      <c r="M460" s="2"/>
      <c r="N460" s="2"/>
      <c r="O460" s="2"/>
      <c r="P460" s="2"/>
      <c r="Q460" s="2"/>
      <c r="R460" s="2"/>
      <c r="S460" s="2"/>
      <c r="T460" s="59"/>
      <c r="U460" s="59"/>
      <c r="V460" s="2"/>
      <c r="W460" s="3"/>
      <c r="X460" s="59"/>
      <c r="Y460" s="59"/>
      <c r="Z460" s="59"/>
      <c r="AA460" s="59"/>
      <c r="AB460" s="59"/>
      <c r="AC460" s="6"/>
      <c r="AD460" s="59"/>
      <c r="AE460" s="59"/>
      <c r="AF460" s="59"/>
      <c r="AG460" s="59"/>
      <c r="AH460" s="59"/>
      <c r="AI460" s="59"/>
      <c r="AJ460" s="59"/>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row>
    <row r="461" spans="1:73" x14ac:dyDescent="0.25">
      <c r="A461" s="2"/>
      <c r="B461" s="2"/>
      <c r="C461" s="2"/>
      <c r="D461" s="2"/>
      <c r="E461" s="93"/>
      <c r="F461" s="2"/>
      <c r="G461" s="2"/>
      <c r="H461" s="2"/>
      <c r="I461" s="2"/>
      <c r="J461" s="2"/>
      <c r="K461" s="2"/>
      <c r="L461" s="2"/>
      <c r="M461" s="2"/>
      <c r="N461" s="2"/>
      <c r="O461" s="2"/>
      <c r="P461" s="2"/>
      <c r="Q461" s="2"/>
      <c r="R461" s="2"/>
      <c r="S461" s="2"/>
      <c r="T461" s="59"/>
      <c r="U461" s="59"/>
      <c r="V461" s="2"/>
      <c r="W461" s="3"/>
      <c r="X461" s="59"/>
      <c r="Y461" s="59"/>
      <c r="Z461" s="59"/>
      <c r="AA461" s="59"/>
      <c r="AB461" s="59"/>
      <c r="AC461" s="6"/>
      <c r="AD461" s="59"/>
      <c r="AE461" s="59"/>
      <c r="AF461" s="59"/>
      <c r="AG461" s="59"/>
      <c r="AH461" s="59"/>
      <c r="AI461" s="59"/>
      <c r="AJ461" s="59"/>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row>
    <row r="462" spans="1:73" x14ac:dyDescent="0.25">
      <c r="A462" s="2"/>
      <c r="B462" s="2"/>
      <c r="C462" s="2"/>
      <c r="D462" s="2"/>
      <c r="E462" s="93"/>
      <c r="F462" s="2"/>
      <c r="G462" s="2"/>
      <c r="H462" s="2"/>
      <c r="I462" s="2"/>
      <c r="J462" s="2"/>
      <c r="K462" s="2"/>
      <c r="L462" s="2"/>
      <c r="M462" s="2"/>
      <c r="N462" s="2"/>
      <c r="O462" s="2"/>
      <c r="P462" s="2"/>
      <c r="Q462" s="2"/>
      <c r="R462" s="2"/>
      <c r="S462" s="2"/>
      <c r="T462" s="59"/>
      <c r="U462" s="59"/>
      <c r="V462" s="2"/>
      <c r="W462" s="3"/>
      <c r="X462" s="59"/>
      <c r="Y462" s="59"/>
      <c r="Z462" s="59"/>
      <c r="AA462" s="59"/>
      <c r="AB462" s="59"/>
      <c r="AC462" s="6"/>
      <c r="AD462" s="59"/>
      <c r="AE462" s="59"/>
      <c r="AF462" s="59"/>
      <c r="AG462" s="59"/>
      <c r="AH462" s="59"/>
      <c r="AI462" s="59"/>
      <c r="AJ462" s="59"/>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row>
    <row r="463" spans="1:73" x14ac:dyDescent="0.25">
      <c r="A463" s="2"/>
      <c r="B463" s="2"/>
      <c r="C463" s="2"/>
      <c r="D463" s="2"/>
      <c r="E463" s="93"/>
      <c r="F463" s="2"/>
      <c r="G463" s="2"/>
      <c r="H463" s="2"/>
      <c r="I463" s="2"/>
      <c r="J463" s="2"/>
      <c r="K463" s="2"/>
      <c r="L463" s="2"/>
      <c r="M463" s="2"/>
      <c r="N463" s="2"/>
      <c r="O463" s="2"/>
      <c r="P463" s="2"/>
      <c r="Q463" s="2"/>
      <c r="R463" s="2"/>
      <c r="S463" s="2"/>
      <c r="T463" s="59"/>
      <c r="U463" s="59"/>
      <c r="V463" s="2"/>
      <c r="W463" s="3"/>
      <c r="X463" s="59"/>
      <c r="Y463" s="59"/>
      <c r="Z463" s="59"/>
      <c r="AA463" s="59"/>
      <c r="AB463" s="59"/>
      <c r="AC463" s="6"/>
      <c r="AD463" s="59"/>
      <c r="AE463" s="59"/>
      <c r="AF463" s="59"/>
      <c r="AG463" s="59"/>
      <c r="AH463" s="59"/>
      <c r="AI463" s="59"/>
      <c r="AJ463" s="59"/>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row>
    <row r="464" spans="1:73" x14ac:dyDescent="0.25">
      <c r="A464" s="2"/>
      <c r="B464" s="2"/>
      <c r="C464" s="2"/>
      <c r="D464" s="2"/>
      <c r="E464" s="93"/>
      <c r="F464" s="2"/>
      <c r="G464" s="2"/>
      <c r="H464" s="2"/>
      <c r="I464" s="2"/>
      <c r="J464" s="2"/>
      <c r="K464" s="2"/>
      <c r="L464" s="2"/>
      <c r="M464" s="2"/>
      <c r="N464" s="2"/>
      <c r="O464" s="2"/>
      <c r="P464" s="2"/>
      <c r="Q464" s="2"/>
      <c r="R464" s="2"/>
      <c r="S464" s="2"/>
      <c r="T464" s="59"/>
      <c r="U464" s="59"/>
      <c r="V464" s="2"/>
      <c r="W464" s="3"/>
      <c r="X464" s="59"/>
      <c r="Y464" s="59"/>
      <c r="Z464" s="59"/>
      <c r="AA464" s="59"/>
      <c r="AB464" s="59"/>
      <c r="AC464" s="6"/>
      <c r="AD464" s="59"/>
      <c r="AE464" s="59"/>
      <c r="AF464" s="59"/>
      <c r="AG464" s="59"/>
      <c r="AH464" s="59"/>
      <c r="AI464" s="59"/>
      <c r="AJ464" s="59"/>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row>
    <row r="465" spans="1:73" x14ac:dyDescent="0.25">
      <c r="A465" s="2"/>
      <c r="B465" s="2"/>
      <c r="C465" s="2"/>
      <c r="D465" s="2"/>
      <c r="E465" s="93"/>
      <c r="F465" s="2"/>
      <c r="G465" s="2"/>
      <c r="H465" s="2"/>
      <c r="I465" s="2"/>
      <c r="J465" s="2"/>
      <c r="K465" s="2"/>
      <c r="L465" s="2"/>
      <c r="M465" s="2"/>
      <c r="N465" s="2"/>
      <c r="O465" s="2"/>
      <c r="P465" s="2"/>
      <c r="Q465" s="2"/>
      <c r="R465" s="2"/>
      <c r="S465" s="2"/>
      <c r="T465" s="59"/>
      <c r="U465" s="59"/>
      <c r="V465" s="2"/>
      <c r="W465" s="3"/>
      <c r="X465" s="59"/>
      <c r="Y465" s="59"/>
      <c r="Z465" s="59"/>
      <c r="AA465" s="59"/>
      <c r="AB465" s="59"/>
      <c r="AC465" s="6"/>
      <c r="AD465" s="59"/>
      <c r="AE465" s="59"/>
      <c r="AF465" s="59"/>
      <c r="AG465" s="59"/>
      <c r="AH465" s="59"/>
      <c r="AI465" s="59"/>
      <c r="AJ465" s="59"/>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row>
    <row r="466" spans="1:73" x14ac:dyDescent="0.25">
      <c r="A466" s="2"/>
      <c r="B466" s="2"/>
      <c r="C466" s="2"/>
      <c r="D466" s="2"/>
      <c r="E466" s="93"/>
      <c r="F466" s="2"/>
      <c r="G466" s="2"/>
      <c r="H466" s="2"/>
      <c r="I466" s="2"/>
      <c r="J466" s="2"/>
      <c r="K466" s="2"/>
      <c r="L466" s="2"/>
      <c r="M466" s="2"/>
      <c r="N466" s="2"/>
      <c r="O466" s="2"/>
      <c r="P466" s="2"/>
      <c r="Q466" s="2"/>
      <c r="R466" s="2"/>
      <c r="S466" s="2"/>
      <c r="T466" s="59"/>
      <c r="U466" s="59"/>
      <c r="V466" s="2"/>
      <c r="W466" s="3"/>
      <c r="X466" s="59"/>
      <c r="Y466" s="59"/>
      <c r="Z466" s="59"/>
      <c r="AA466" s="59"/>
      <c r="AB466" s="59"/>
      <c r="AC466" s="6"/>
      <c r="AD466" s="59"/>
      <c r="AE466" s="59"/>
      <c r="AF466" s="59"/>
      <c r="AG466" s="59"/>
      <c r="AH466" s="59"/>
      <c r="AI466" s="59"/>
      <c r="AJ466" s="59"/>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row>
    <row r="467" spans="1:73" x14ac:dyDescent="0.25">
      <c r="A467" s="2"/>
      <c r="B467" s="2"/>
      <c r="C467" s="2"/>
      <c r="D467" s="2"/>
      <c r="E467" s="93"/>
      <c r="F467" s="2"/>
      <c r="G467" s="2"/>
      <c r="H467" s="2"/>
      <c r="I467" s="2"/>
      <c r="J467" s="2"/>
      <c r="K467" s="2"/>
      <c r="L467" s="2"/>
      <c r="M467" s="2"/>
      <c r="N467" s="2"/>
      <c r="O467" s="2"/>
      <c r="P467" s="2"/>
      <c r="Q467" s="2"/>
      <c r="R467" s="2"/>
      <c r="S467" s="2"/>
      <c r="T467" s="59"/>
      <c r="U467" s="59"/>
      <c r="V467" s="2"/>
      <c r="W467" s="3"/>
      <c r="X467" s="59"/>
      <c r="Y467" s="59"/>
      <c r="Z467" s="59"/>
      <c r="AA467" s="59"/>
      <c r="AB467" s="59"/>
      <c r="AC467" s="6"/>
      <c r="AD467" s="59"/>
      <c r="AE467" s="59"/>
      <c r="AF467" s="59"/>
      <c r="AG467" s="59"/>
      <c r="AH467" s="59"/>
      <c r="AI467" s="59"/>
      <c r="AJ467" s="59"/>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row>
    <row r="468" spans="1:73" x14ac:dyDescent="0.25">
      <c r="A468" s="2"/>
      <c r="B468" s="2"/>
      <c r="C468" s="2"/>
      <c r="D468" s="2"/>
      <c r="E468" s="93"/>
      <c r="F468" s="2"/>
      <c r="G468" s="2"/>
      <c r="H468" s="2"/>
      <c r="I468" s="2"/>
      <c r="J468" s="2"/>
      <c r="K468" s="2"/>
      <c r="L468" s="2"/>
      <c r="M468" s="2"/>
      <c r="N468" s="2"/>
      <c r="O468" s="2"/>
      <c r="P468" s="2"/>
      <c r="Q468" s="2"/>
      <c r="R468" s="2"/>
      <c r="S468" s="2"/>
      <c r="T468" s="59"/>
      <c r="U468" s="59"/>
      <c r="V468" s="2"/>
      <c r="W468" s="3"/>
      <c r="X468" s="59"/>
      <c r="Y468" s="59"/>
      <c r="Z468" s="59"/>
      <c r="AA468" s="59"/>
      <c r="AB468" s="59"/>
      <c r="AC468" s="6"/>
      <c r="AD468" s="59"/>
      <c r="AE468" s="59"/>
      <c r="AF468" s="59"/>
      <c r="AG468" s="59"/>
      <c r="AH468" s="59"/>
      <c r="AI468" s="59"/>
      <c r="AJ468" s="59"/>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row>
    <row r="469" spans="1:73" x14ac:dyDescent="0.25">
      <c r="A469" s="2"/>
      <c r="B469" s="2"/>
      <c r="C469" s="2"/>
      <c r="D469" s="2"/>
      <c r="E469" s="93"/>
      <c r="F469" s="2"/>
      <c r="G469" s="2"/>
      <c r="H469" s="2"/>
      <c r="I469" s="2"/>
      <c r="J469" s="2"/>
      <c r="K469" s="2"/>
      <c r="L469" s="2"/>
      <c r="M469" s="2"/>
      <c r="N469" s="2"/>
      <c r="O469" s="2"/>
      <c r="P469" s="2"/>
      <c r="Q469" s="2"/>
      <c r="R469" s="2"/>
      <c r="S469" s="2"/>
      <c r="T469" s="59"/>
      <c r="U469" s="59"/>
      <c r="V469" s="2"/>
      <c r="W469" s="3"/>
      <c r="X469" s="59"/>
      <c r="Y469" s="59"/>
      <c r="Z469" s="59"/>
      <c r="AA469" s="59"/>
      <c r="AB469" s="59"/>
      <c r="AC469" s="6"/>
      <c r="AD469" s="59"/>
      <c r="AE469" s="59"/>
      <c r="AF469" s="59"/>
      <c r="AG469" s="59"/>
      <c r="AH469" s="59"/>
      <c r="AI469" s="59"/>
      <c r="AJ469" s="59"/>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row>
    <row r="470" spans="1:73" x14ac:dyDescent="0.25">
      <c r="A470" s="2"/>
      <c r="B470" s="2"/>
      <c r="C470" s="2"/>
      <c r="D470" s="2"/>
      <c r="E470" s="93"/>
      <c r="F470" s="2"/>
      <c r="G470" s="2"/>
      <c r="H470" s="2"/>
      <c r="I470" s="2"/>
      <c r="J470" s="2"/>
      <c r="K470" s="2"/>
      <c r="L470" s="2"/>
      <c r="M470" s="2"/>
      <c r="N470" s="2"/>
      <c r="O470" s="2"/>
      <c r="P470" s="2"/>
      <c r="Q470" s="2"/>
      <c r="R470" s="2"/>
      <c r="S470" s="2"/>
      <c r="T470" s="59"/>
      <c r="U470" s="59"/>
      <c r="V470" s="2"/>
      <c r="W470" s="3"/>
      <c r="X470" s="59"/>
      <c r="Y470" s="59"/>
      <c r="Z470" s="59"/>
      <c r="AA470" s="59"/>
      <c r="AB470" s="59"/>
      <c r="AC470" s="6"/>
      <c r="AD470" s="59"/>
      <c r="AE470" s="59"/>
      <c r="AF470" s="59"/>
      <c r="AG470" s="59"/>
      <c r="AH470" s="59"/>
      <c r="AI470" s="59"/>
      <c r="AJ470" s="59"/>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row>
    <row r="471" spans="1:73" x14ac:dyDescent="0.25">
      <c r="A471" s="2"/>
      <c r="B471" s="2"/>
      <c r="C471" s="2"/>
      <c r="D471" s="2"/>
      <c r="E471" s="93"/>
      <c r="F471" s="2"/>
      <c r="G471" s="2"/>
      <c r="H471" s="2"/>
      <c r="I471" s="2"/>
      <c r="J471" s="2"/>
      <c r="K471" s="2"/>
      <c r="L471" s="2"/>
      <c r="M471" s="2"/>
      <c r="N471" s="2"/>
      <c r="O471" s="2"/>
      <c r="P471" s="2"/>
      <c r="Q471" s="2"/>
      <c r="R471" s="2"/>
      <c r="S471" s="2"/>
      <c r="T471" s="59"/>
      <c r="U471" s="59"/>
      <c r="V471" s="2"/>
      <c r="W471" s="3"/>
      <c r="X471" s="59"/>
      <c r="Y471" s="59"/>
      <c r="Z471" s="59"/>
      <c r="AA471" s="59"/>
      <c r="AB471" s="59"/>
      <c r="AC471" s="6"/>
      <c r="AD471" s="59"/>
      <c r="AE471" s="59"/>
      <c r="AF471" s="59"/>
      <c r="AG471" s="59"/>
      <c r="AH471" s="59"/>
      <c r="AI471" s="59"/>
      <c r="AJ471" s="59"/>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row>
    <row r="472" spans="1:73" x14ac:dyDescent="0.25">
      <c r="A472" s="2"/>
      <c r="B472" s="2"/>
      <c r="C472" s="2"/>
      <c r="D472" s="2"/>
      <c r="E472" s="93"/>
      <c r="F472" s="2"/>
      <c r="G472" s="2"/>
      <c r="H472" s="2"/>
      <c r="I472" s="2"/>
      <c r="J472" s="2"/>
      <c r="K472" s="2"/>
      <c r="L472" s="2"/>
      <c r="M472" s="2"/>
      <c r="N472" s="2"/>
      <c r="O472" s="2"/>
      <c r="P472" s="2"/>
      <c r="Q472" s="2"/>
      <c r="R472" s="2"/>
      <c r="S472" s="2"/>
      <c r="T472" s="59"/>
      <c r="U472" s="59"/>
      <c r="V472" s="2"/>
      <c r="W472" s="3"/>
      <c r="X472" s="59"/>
      <c r="Y472" s="59"/>
      <c r="Z472" s="59"/>
      <c r="AA472" s="59"/>
      <c r="AB472" s="59"/>
      <c r="AC472" s="6"/>
      <c r="AD472" s="59"/>
      <c r="AE472" s="59"/>
      <c r="AF472" s="59"/>
      <c r="AG472" s="59"/>
      <c r="AH472" s="59"/>
      <c r="AI472" s="59"/>
      <c r="AJ472" s="59"/>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row>
    <row r="473" spans="1:73" x14ac:dyDescent="0.25">
      <c r="A473" s="2"/>
      <c r="B473" s="2"/>
      <c r="C473" s="2"/>
      <c r="D473" s="2"/>
      <c r="E473" s="93"/>
      <c r="F473" s="2"/>
      <c r="G473" s="2"/>
      <c r="H473" s="2"/>
      <c r="I473" s="2"/>
      <c r="J473" s="2"/>
      <c r="K473" s="2"/>
      <c r="L473" s="2"/>
      <c r="M473" s="2"/>
      <c r="N473" s="2"/>
      <c r="O473" s="2"/>
      <c r="P473" s="2"/>
      <c r="Q473" s="2"/>
      <c r="R473" s="2"/>
      <c r="S473" s="2"/>
      <c r="T473" s="59"/>
      <c r="U473" s="59"/>
      <c r="V473" s="2"/>
      <c r="W473" s="3"/>
      <c r="X473" s="59"/>
      <c r="Y473" s="59"/>
      <c r="Z473" s="59"/>
      <c r="AA473" s="59"/>
      <c r="AB473" s="59"/>
      <c r="AC473" s="6"/>
      <c r="AD473" s="59"/>
      <c r="AE473" s="59"/>
      <c r="AF473" s="59"/>
      <c r="AG473" s="59"/>
      <c r="AH473" s="59"/>
      <c r="AI473" s="59"/>
      <c r="AJ473" s="59"/>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row>
    <row r="474" spans="1:73" x14ac:dyDescent="0.25">
      <c r="A474" s="2"/>
      <c r="B474" s="2"/>
      <c r="C474" s="2"/>
      <c r="D474" s="2"/>
      <c r="E474" s="93"/>
      <c r="F474" s="2"/>
      <c r="G474" s="2"/>
      <c r="H474" s="2"/>
      <c r="I474" s="2"/>
      <c r="J474" s="2"/>
      <c r="K474" s="2"/>
      <c r="L474" s="2"/>
      <c r="M474" s="2"/>
      <c r="N474" s="2"/>
      <c r="O474" s="2"/>
      <c r="P474" s="2"/>
      <c r="Q474" s="2"/>
      <c r="R474" s="2"/>
      <c r="S474" s="2"/>
      <c r="T474" s="59"/>
      <c r="U474" s="59"/>
      <c r="V474" s="2"/>
      <c r="W474" s="3"/>
      <c r="X474" s="59"/>
      <c r="Y474" s="59"/>
      <c r="Z474" s="59"/>
      <c r="AA474" s="59"/>
      <c r="AB474" s="59"/>
      <c r="AC474" s="6"/>
      <c r="AD474" s="59"/>
      <c r="AE474" s="59"/>
      <c r="AF474" s="59"/>
      <c r="AG474" s="59"/>
      <c r="AH474" s="59"/>
      <c r="AI474" s="59"/>
      <c r="AJ474" s="59"/>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row>
    <row r="475" spans="1:73" x14ac:dyDescent="0.25">
      <c r="A475" s="2"/>
      <c r="B475" s="2"/>
      <c r="C475" s="2"/>
      <c r="D475" s="2"/>
      <c r="E475" s="93"/>
      <c r="F475" s="2"/>
      <c r="G475" s="2"/>
      <c r="H475" s="2"/>
      <c r="I475" s="2"/>
      <c r="J475" s="2"/>
      <c r="K475" s="2"/>
      <c r="L475" s="2"/>
      <c r="M475" s="2"/>
      <c r="N475" s="2"/>
      <c r="O475" s="2"/>
      <c r="P475" s="2"/>
      <c r="Q475" s="2"/>
      <c r="R475" s="2"/>
      <c r="S475" s="2"/>
      <c r="T475" s="59"/>
      <c r="U475" s="59"/>
      <c r="V475" s="2"/>
      <c r="W475" s="3"/>
      <c r="X475" s="59"/>
      <c r="Y475" s="59"/>
      <c r="Z475" s="59"/>
      <c r="AA475" s="59"/>
      <c r="AB475" s="59"/>
      <c r="AC475" s="6"/>
      <c r="AD475" s="59"/>
      <c r="AE475" s="59"/>
      <c r="AF475" s="59"/>
      <c r="AG475" s="59"/>
      <c r="AH475" s="59"/>
      <c r="AI475" s="59"/>
      <c r="AJ475" s="59"/>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row>
    <row r="476" spans="1:73" x14ac:dyDescent="0.25">
      <c r="A476" s="2"/>
      <c r="B476" s="2"/>
      <c r="C476" s="2"/>
      <c r="D476" s="2"/>
      <c r="E476" s="93"/>
      <c r="F476" s="2"/>
      <c r="G476" s="2"/>
      <c r="H476" s="2"/>
      <c r="I476" s="2"/>
      <c r="J476" s="2"/>
      <c r="K476" s="2"/>
      <c r="L476" s="2"/>
      <c r="M476" s="2"/>
      <c r="N476" s="2"/>
      <c r="O476" s="2"/>
      <c r="P476" s="2"/>
      <c r="Q476" s="2"/>
      <c r="R476" s="2"/>
      <c r="S476" s="2"/>
      <c r="T476" s="59"/>
      <c r="U476" s="59"/>
      <c r="V476" s="2"/>
      <c r="W476" s="3"/>
      <c r="X476" s="59"/>
      <c r="Y476" s="59"/>
      <c r="Z476" s="59"/>
      <c r="AA476" s="59"/>
      <c r="AB476" s="59"/>
      <c r="AC476" s="6"/>
      <c r="AD476" s="59"/>
      <c r="AE476" s="59"/>
      <c r="AF476" s="59"/>
      <c r="AG476" s="59"/>
      <c r="AH476" s="59"/>
      <c r="AI476" s="59"/>
      <c r="AJ476" s="59"/>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row>
    <row r="477" spans="1:73" x14ac:dyDescent="0.25">
      <c r="A477" s="2"/>
      <c r="B477" s="2"/>
      <c r="C477" s="2"/>
      <c r="D477" s="2"/>
      <c r="E477" s="93"/>
      <c r="F477" s="2"/>
      <c r="G477" s="2"/>
      <c r="H477" s="2"/>
      <c r="I477" s="2"/>
      <c r="J477" s="2"/>
      <c r="K477" s="2"/>
      <c r="L477" s="2"/>
      <c r="M477" s="2"/>
      <c r="N477" s="2"/>
      <c r="O477" s="2"/>
      <c r="P477" s="2"/>
      <c r="Q477" s="2"/>
      <c r="R477" s="2"/>
      <c r="S477" s="2"/>
      <c r="T477" s="59"/>
      <c r="U477" s="59"/>
      <c r="V477" s="2"/>
      <c r="W477" s="3"/>
      <c r="X477" s="59"/>
      <c r="Y477" s="59"/>
      <c r="Z477" s="59"/>
      <c r="AA477" s="59"/>
      <c r="AB477" s="59"/>
      <c r="AC477" s="6"/>
      <c r="AD477" s="59"/>
      <c r="AE477" s="59"/>
      <c r="AF477" s="59"/>
      <c r="AG477" s="59"/>
      <c r="AH477" s="59"/>
      <c r="AI477" s="59"/>
      <c r="AJ477" s="59"/>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row>
    <row r="478" spans="1:73" x14ac:dyDescent="0.25">
      <c r="A478" s="2"/>
      <c r="B478" s="2"/>
      <c r="C478" s="2"/>
      <c r="D478" s="2"/>
      <c r="E478" s="93"/>
      <c r="F478" s="2"/>
      <c r="G478" s="2"/>
      <c r="H478" s="2"/>
      <c r="I478" s="2"/>
      <c r="J478" s="2"/>
      <c r="K478" s="2"/>
      <c r="L478" s="2"/>
      <c r="M478" s="2"/>
      <c r="N478" s="2"/>
      <c r="O478" s="2"/>
      <c r="P478" s="2"/>
      <c r="Q478" s="2"/>
      <c r="R478" s="2"/>
      <c r="S478" s="2"/>
      <c r="T478" s="59"/>
      <c r="U478" s="59"/>
      <c r="V478" s="2"/>
      <c r="W478" s="3"/>
      <c r="X478" s="59"/>
      <c r="Y478" s="59"/>
      <c r="Z478" s="59"/>
      <c r="AA478" s="59"/>
      <c r="AB478" s="59"/>
      <c r="AC478" s="6"/>
      <c r="AD478" s="59"/>
      <c r="AE478" s="59"/>
      <c r="AF478" s="59"/>
      <c r="AG478" s="59"/>
      <c r="AH478" s="59"/>
      <c r="AI478" s="59"/>
      <c r="AJ478" s="59"/>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row>
    <row r="479" spans="1:73" x14ac:dyDescent="0.25">
      <c r="A479" s="2"/>
      <c r="B479" s="2"/>
      <c r="C479" s="2"/>
      <c r="D479" s="2"/>
      <c r="E479" s="93"/>
      <c r="F479" s="2"/>
      <c r="G479" s="2"/>
      <c r="H479" s="2"/>
      <c r="I479" s="2"/>
      <c r="J479" s="2"/>
      <c r="K479" s="2"/>
      <c r="L479" s="2"/>
      <c r="M479" s="2"/>
      <c r="N479" s="2"/>
      <c r="O479" s="2"/>
      <c r="P479" s="2"/>
      <c r="Q479" s="2"/>
      <c r="R479" s="2"/>
      <c r="S479" s="2"/>
      <c r="T479" s="59"/>
      <c r="U479" s="59"/>
      <c r="V479" s="2"/>
      <c r="W479" s="3"/>
      <c r="X479" s="59"/>
      <c r="Y479" s="59"/>
      <c r="Z479" s="59"/>
      <c r="AA479" s="59"/>
      <c r="AB479" s="59"/>
      <c r="AC479" s="6"/>
      <c r="AD479" s="59"/>
      <c r="AE479" s="59"/>
      <c r="AF479" s="59"/>
      <c r="AG479" s="59"/>
      <c r="AH479" s="59"/>
      <c r="AI479" s="59"/>
      <c r="AJ479" s="59"/>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row>
    <row r="480" spans="1:73" x14ac:dyDescent="0.25">
      <c r="A480" s="2"/>
      <c r="B480" s="2"/>
      <c r="C480" s="2"/>
      <c r="D480" s="2"/>
      <c r="E480" s="93"/>
      <c r="F480" s="2"/>
      <c r="G480" s="2"/>
      <c r="H480" s="2"/>
      <c r="I480" s="2"/>
      <c r="J480" s="2"/>
      <c r="K480" s="2"/>
      <c r="L480" s="2"/>
      <c r="M480" s="2"/>
      <c r="N480" s="2"/>
      <c r="O480" s="2"/>
      <c r="P480" s="2"/>
      <c r="Q480" s="2"/>
      <c r="R480" s="2"/>
      <c r="S480" s="2"/>
      <c r="T480" s="59"/>
      <c r="U480" s="59"/>
      <c r="V480" s="2"/>
      <c r="W480" s="3"/>
      <c r="X480" s="59"/>
      <c r="Y480" s="59"/>
      <c r="Z480" s="59"/>
      <c r="AA480" s="59"/>
      <c r="AB480" s="59"/>
      <c r="AC480" s="6"/>
      <c r="AD480" s="59"/>
      <c r="AE480" s="59"/>
      <c r="AF480" s="59"/>
      <c r="AG480" s="59"/>
      <c r="AH480" s="59"/>
      <c r="AI480" s="59"/>
      <c r="AJ480" s="59"/>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row>
    <row r="481" spans="1:73" x14ac:dyDescent="0.25">
      <c r="A481" s="2"/>
      <c r="B481" s="2"/>
      <c r="C481" s="2"/>
      <c r="D481" s="2"/>
      <c r="E481" s="93"/>
      <c r="F481" s="2"/>
      <c r="G481" s="2"/>
      <c r="H481" s="2"/>
      <c r="I481" s="2"/>
      <c r="J481" s="2"/>
      <c r="K481" s="2"/>
      <c r="L481" s="2"/>
      <c r="M481" s="2"/>
      <c r="N481" s="2"/>
      <c r="O481" s="2"/>
      <c r="P481" s="2"/>
      <c r="Q481" s="2"/>
      <c r="R481" s="2"/>
      <c r="S481" s="2"/>
      <c r="T481" s="59"/>
      <c r="U481" s="59"/>
      <c r="V481" s="2"/>
      <c r="W481" s="3"/>
      <c r="X481" s="59"/>
      <c r="Y481" s="59"/>
      <c r="Z481" s="59"/>
      <c r="AA481" s="59"/>
      <c r="AB481" s="59"/>
      <c r="AC481" s="6"/>
      <c r="AD481" s="59"/>
      <c r="AE481" s="59"/>
      <c r="AF481" s="59"/>
      <c r="AG481" s="59"/>
      <c r="AH481" s="59"/>
      <c r="AI481" s="59"/>
      <c r="AJ481" s="59"/>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row>
    <row r="482" spans="1:73" x14ac:dyDescent="0.25">
      <c r="A482" s="2"/>
      <c r="B482" s="2"/>
      <c r="C482" s="2"/>
      <c r="D482" s="2"/>
      <c r="E482" s="93"/>
      <c r="F482" s="2"/>
      <c r="G482" s="2"/>
      <c r="H482" s="2"/>
      <c r="I482" s="2"/>
      <c r="J482" s="2"/>
      <c r="K482" s="2"/>
      <c r="L482" s="2"/>
      <c r="M482" s="2"/>
      <c r="N482" s="2"/>
      <c r="O482" s="2"/>
      <c r="P482" s="2"/>
      <c r="Q482" s="2"/>
      <c r="R482" s="2"/>
      <c r="S482" s="2"/>
      <c r="T482" s="59"/>
      <c r="U482" s="59"/>
      <c r="V482" s="2"/>
      <c r="W482" s="3"/>
      <c r="X482" s="59"/>
      <c r="Y482" s="59"/>
      <c r="Z482" s="59"/>
      <c r="AA482" s="59"/>
      <c r="AB482" s="59"/>
      <c r="AC482" s="6"/>
      <c r="AD482" s="59"/>
      <c r="AE482" s="59"/>
      <c r="AF482" s="59"/>
      <c r="AG482" s="59"/>
      <c r="AH482" s="59"/>
      <c r="AI482" s="59"/>
      <c r="AJ482" s="59"/>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1:73" x14ac:dyDescent="0.25">
      <c r="A483" s="2"/>
      <c r="B483" s="2"/>
      <c r="C483" s="2"/>
      <c r="D483" s="2"/>
      <c r="E483" s="93"/>
      <c r="F483" s="2"/>
      <c r="G483" s="2"/>
      <c r="H483" s="2"/>
      <c r="I483" s="2"/>
      <c r="J483" s="2"/>
      <c r="K483" s="2"/>
      <c r="L483" s="2"/>
      <c r="M483" s="2"/>
      <c r="N483" s="2"/>
      <c r="O483" s="2"/>
      <c r="P483" s="2"/>
      <c r="Q483" s="2"/>
      <c r="R483" s="2"/>
      <c r="S483" s="2"/>
      <c r="T483" s="59"/>
      <c r="U483" s="59"/>
      <c r="V483" s="2"/>
      <c r="W483" s="3"/>
      <c r="X483" s="59"/>
      <c r="Y483" s="59"/>
      <c r="Z483" s="59"/>
      <c r="AA483" s="59"/>
      <c r="AB483" s="59"/>
      <c r="AC483" s="6"/>
      <c r="AD483" s="59"/>
      <c r="AE483" s="59"/>
      <c r="AF483" s="59"/>
      <c r="AG483" s="59"/>
      <c r="AH483" s="59"/>
      <c r="AI483" s="59"/>
      <c r="AJ483" s="59"/>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1:73" x14ac:dyDescent="0.25">
      <c r="A484" s="2"/>
      <c r="B484" s="2"/>
      <c r="C484" s="2"/>
      <c r="D484" s="2"/>
      <c r="E484" s="93"/>
      <c r="F484" s="2"/>
      <c r="G484" s="2"/>
      <c r="H484" s="2"/>
      <c r="I484" s="2"/>
      <c r="J484" s="2"/>
      <c r="K484" s="2"/>
      <c r="L484" s="2"/>
      <c r="M484" s="2"/>
      <c r="N484" s="2"/>
      <c r="O484" s="2"/>
      <c r="P484" s="2"/>
      <c r="Q484" s="2"/>
      <c r="R484" s="2"/>
      <c r="S484" s="2"/>
      <c r="T484" s="59"/>
      <c r="U484" s="59"/>
      <c r="V484" s="2"/>
      <c r="W484" s="3"/>
      <c r="X484" s="59"/>
      <c r="Y484" s="59"/>
      <c r="Z484" s="59"/>
      <c r="AA484" s="59"/>
      <c r="AB484" s="59"/>
      <c r="AC484" s="6"/>
      <c r="AD484" s="59"/>
      <c r="AE484" s="59"/>
      <c r="AF484" s="59"/>
      <c r="AG484" s="59"/>
      <c r="AH484" s="59"/>
      <c r="AI484" s="59"/>
      <c r="AJ484" s="59"/>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1:73" x14ac:dyDescent="0.25">
      <c r="A485" s="2"/>
      <c r="B485" s="2"/>
      <c r="C485" s="2"/>
      <c r="D485" s="2"/>
      <c r="E485" s="93"/>
      <c r="F485" s="2"/>
      <c r="G485" s="2"/>
      <c r="H485" s="2"/>
      <c r="I485" s="2"/>
      <c r="J485" s="2"/>
      <c r="K485" s="2"/>
      <c r="L485" s="2"/>
      <c r="M485" s="2"/>
      <c r="N485" s="2"/>
      <c r="O485" s="2"/>
      <c r="P485" s="2"/>
      <c r="Q485" s="2"/>
      <c r="R485" s="2"/>
      <c r="S485" s="2"/>
      <c r="T485" s="59"/>
      <c r="U485" s="59"/>
      <c r="V485" s="2"/>
      <c r="W485" s="3"/>
      <c r="X485" s="59"/>
      <c r="Y485" s="59"/>
      <c r="Z485" s="59"/>
      <c r="AA485" s="59"/>
      <c r="AB485" s="59"/>
      <c r="AC485" s="6"/>
      <c r="AD485" s="59"/>
      <c r="AE485" s="59"/>
      <c r="AF485" s="59"/>
      <c r="AG485" s="59"/>
      <c r="AH485" s="59"/>
      <c r="AI485" s="59"/>
      <c r="AJ485" s="59"/>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1:73" x14ac:dyDescent="0.25">
      <c r="A486" s="2"/>
      <c r="B486" s="2"/>
      <c r="C486" s="2"/>
      <c r="D486" s="2"/>
      <c r="E486" s="93"/>
      <c r="F486" s="2"/>
      <c r="G486" s="2"/>
      <c r="H486" s="2"/>
      <c r="I486" s="2"/>
      <c r="J486" s="2"/>
      <c r="K486" s="2"/>
      <c r="L486" s="2"/>
      <c r="M486" s="2"/>
      <c r="N486" s="2"/>
      <c r="O486" s="2"/>
      <c r="P486" s="2"/>
      <c r="Q486" s="2"/>
      <c r="R486" s="2"/>
      <c r="S486" s="2"/>
      <c r="T486" s="59"/>
      <c r="U486" s="59"/>
      <c r="V486" s="2"/>
      <c r="W486" s="3"/>
      <c r="X486" s="59"/>
      <c r="Y486" s="59"/>
      <c r="Z486" s="59"/>
      <c r="AA486" s="59"/>
      <c r="AB486" s="59"/>
      <c r="AC486" s="6"/>
      <c r="AD486" s="59"/>
      <c r="AE486" s="59"/>
      <c r="AF486" s="59"/>
      <c r="AG486" s="59"/>
      <c r="AH486" s="59"/>
      <c r="AI486" s="59"/>
      <c r="AJ486" s="59"/>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1:73" x14ac:dyDescent="0.25">
      <c r="A487" s="2"/>
      <c r="B487" s="2"/>
      <c r="C487" s="2"/>
      <c r="D487" s="2"/>
      <c r="E487" s="93"/>
      <c r="F487" s="2"/>
      <c r="G487" s="2"/>
      <c r="H487" s="2"/>
      <c r="I487" s="2"/>
      <c r="J487" s="2"/>
      <c r="K487" s="2"/>
      <c r="L487" s="2"/>
      <c r="M487" s="2"/>
      <c r="N487" s="2"/>
      <c r="O487" s="2"/>
      <c r="P487" s="2"/>
      <c r="Q487" s="2"/>
      <c r="R487" s="2"/>
      <c r="S487" s="2"/>
      <c r="T487" s="59"/>
      <c r="U487" s="59"/>
      <c r="V487" s="2"/>
      <c r="W487" s="3"/>
      <c r="X487" s="59"/>
      <c r="Y487" s="59"/>
      <c r="Z487" s="59"/>
      <c r="AA487" s="59"/>
      <c r="AB487" s="59"/>
      <c r="AC487" s="6"/>
      <c r="AD487" s="59"/>
      <c r="AE487" s="59"/>
      <c r="AF487" s="59"/>
      <c r="AG487" s="59"/>
      <c r="AH487" s="59"/>
      <c r="AI487" s="59"/>
      <c r="AJ487" s="59"/>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1:73" x14ac:dyDescent="0.25">
      <c r="A488" s="2"/>
      <c r="B488" s="2"/>
      <c r="C488" s="2"/>
      <c r="D488" s="2"/>
      <c r="E488" s="93"/>
      <c r="F488" s="2"/>
      <c r="G488" s="2"/>
      <c r="H488" s="2"/>
      <c r="I488" s="2"/>
      <c r="J488" s="2"/>
      <c r="K488" s="2"/>
      <c r="L488" s="2"/>
      <c r="M488" s="2"/>
      <c r="N488" s="2"/>
      <c r="O488" s="2"/>
      <c r="P488" s="2"/>
      <c r="Q488" s="2"/>
      <c r="R488" s="2"/>
      <c r="S488" s="2"/>
      <c r="T488" s="59"/>
      <c r="U488" s="59"/>
      <c r="V488" s="2"/>
      <c r="W488" s="3"/>
      <c r="X488" s="59"/>
      <c r="Y488" s="59"/>
      <c r="Z488" s="59"/>
      <c r="AA488" s="59"/>
      <c r="AB488" s="59"/>
      <c r="AC488" s="6"/>
      <c r="AD488" s="59"/>
      <c r="AE488" s="59"/>
      <c r="AF488" s="59"/>
      <c r="AG488" s="59"/>
      <c r="AH488" s="59"/>
      <c r="AI488" s="59"/>
      <c r="AJ488" s="59"/>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1:73" x14ac:dyDescent="0.25">
      <c r="A489" s="2"/>
      <c r="B489" s="2"/>
      <c r="C489" s="2"/>
      <c r="D489" s="2"/>
      <c r="E489" s="93"/>
      <c r="F489" s="2"/>
      <c r="G489" s="2"/>
      <c r="H489" s="2"/>
      <c r="I489" s="2"/>
      <c r="J489" s="2"/>
      <c r="K489" s="2"/>
      <c r="L489" s="2"/>
      <c r="M489" s="2"/>
      <c r="N489" s="2"/>
      <c r="O489" s="2"/>
      <c r="P489" s="2"/>
      <c r="Q489" s="2"/>
      <c r="R489" s="2"/>
      <c r="S489" s="2"/>
      <c r="T489" s="59"/>
      <c r="U489" s="59"/>
      <c r="V489" s="2"/>
      <c r="W489" s="3"/>
      <c r="X489" s="59"/>
      <c r="Y489" s="59"/>
      <c r="Z489" s="59"/>
      <c r="AA489" s="59"/>
      <c r="AB489" s="59"/>
      <c r="AC489" s="6"/>
      <c r="AD489" s="59"/>
      <c r="AE489" s="59"/>
      <c r="AF489" s="59"/>
      <c r="AG489" s="94"/>
      <c r="AH489" s="94"/>
      <c r="AI489" s="94"/>
      <c r="AJ489" s="94"/>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sheetData>
  <sheetProtection autoFilter="0"/>
  <autoFilter ref="A5:BU63" xr:uid="{00000000-0009-0000-0000-000002000000}">
    <filterColumn colId="7" showButton="0"/>
    <filterColumn colId="9" showButton="0"/>
    <filterColumn colId="23" showButton="0"/>
    <filterColumn colId="25" showButton="0"/>
    <filterColumn colId="27" showButton="0"/>
    <filterColumn colId="29" showButton="0"/>
    <filterColumn colId="30" showButton="0"/>
  </autoFilter>
  <mergeCells count="60">
    <mergeCell ref="B11:B13"/>
    <mergeCell ref="C53:C54"/>
    <mergeCell ref="C56:C57"/>
    <mergeCell ref="C58:C59"/>
    <mergeCell ref="H70:I70"/>
    <mergeCell ref="C19:C20"/>
    <mergeCell ref="C23:C27"/>
    <mergeCell ref="C28:C30"/>
    <mergeCell ref="C31:C34"/>
    <mergeCell ref="C35:C37"/>
    <mergeCell ref="C21:C22"/>
    <mergeCell ref="J70:K70"/>
    <mergeCell ref="C39:C42"/>
    <mergeCell ref="C43:C46"/>
    <mergeCell ref="C47:C48"/>
    <mergeCell ref="C51:C52"/>
    <mergeCell ref="AD5:AF5"/>
    <mergeCell ref="AG5:AG6"/>
    <mergeCell ref="C7:C10"/>
    <mergeCell ref="C11:C13"/>
    <mergeCell ref="C14:C18"/>
    <mergeCell ref="W5:W6"/>
    <mergeCell ref="X5:Y5"/>
    <mergeCell ref="D5:D6"/>
    <mergeCell ref="O5:O6"/>
    <mergeCell ref="P5:P6"/>
    <mergeCell ref="Q5:Q6"/>
    <mergeCell ref="R5:R6"/>
    <mergeCell ref="S5:S6"/>
    <mergeCell ref="AG4:AJ4"/>
    <mergeCell ref="B5:B6"/>
    <mergeCell ref="C5:C6"/>
    <mergeCell ref="E5:E6"/>
    <mergeCell ref="F5:F6"/>
    <mergeCell ref="G5:G6"/>
    <mergeCell ref="H5:I5"/>
    <mergeCell ref="J5:K5"/>
    <mergeCell ref="L5:L6"/>
    <mergeCell ref="M5:M6"/>
    <mergeCell ref="AE4:AF4"/>
    <mergeCell ref="AH5:AH6"/>
    <mergeCell ref="AI5:AI6"/>
    <mergeCell ref="AJ5:AJ6"/>
    <mergeCell ref="Z5:AA5"/>
    <mergeCell ref="AB5:AC5"/>
    <mergeCell ref="A4:A6"/>
    <mergeCell ref="B4:G4"/>
    <mergeCell ref="H4:M4"/>
    <mergeCell ref="N4:W4"/>
    <mergeCell ref="X4:AC4"/>
    <mergeCell ref="N5:N6"/>
    <mergeCell ref="T5:T6"/>
    <mergeCell ref="U5:U6"/>
    <mergeCell ref="V5:V6"/>
    <mergeCell ref="A1:AH1"/>
    <mergeCell ref="AI1:AJ3"/>
    <mergeCell ref="A3:J3"/>
    <mergeCell ref="V3:AH3"/>
    <mergeCell ref="A2:AH2"/>
    <mergeCell ref="K3:U3"/>
  </mergeCells>
  <conditionalFormatting sqref="L7:L65">
    <cfRule type="cellIs" dxfId="11" priority="13" operator="greaterThan">
      <formula>14</formula>
    </cfRule>
    <cfRule type="cellIs" dxfId="10" priority="14" operator="between">
      <formula>8</formula>
      <formula>13</formula>
    </cfRule>
    <cfRule type="cellIs" dxfId="9" priority="15" operator="between">
      <formula>5</formula>
      <formula>7</formula>
    </cfRule>
    <cfRule type="cellIs" dxfId="8" priority="16" operator="between">
      <formula>1</formula>
      <formula>4</formula>
    </cfRule>
  </conditionalFormatting>
  <conditionalFormatting sqref="M7:M65">
    <cfRule type="cellIs" dxfId="7" priority="9" operator="equal">
      <formula>"BAJA"</formula>
    </cfRule>
    <cfRule type="cellIs" dxfId="6" priority="10" operator="equal">
      <formula>"MODERADA"</formula>
    </cfRule>
    <cfRule type="cellIs" dxfId="5" priority="11" operator="equal">
      <formula>"ALTA"</formula>
    </cfRule>
    <cfRule type="cellIs" dxfId="4" priority="12" operator="equal">
      <formula>"EXTREMO"</formula>
    </cfRule>
  </conditionalFormatting>
  <conditionalFormatting sqref="AE7:AE65">
    <cfRule type="cellIs" dxfId="3" priority="1" operator="equal">
      <formula>"BAJA"</formula>
    </cfRule>
    <cfRule type="cellIs" dxfId="2" priority="2" operator="equal">
      <formula>"MODERADA"</formula>
    </cfRule>
    <cfRule type="cellIs" dxfId="1" priority="3" operator="equal">
      <formula>"ALTA"</formula>
    </cfRule>
    <cfRule type="cellIs" dxfId="0" priority="4" operator="equal">
      <formula>"EXTREMO"</formula>
    </cfRule>
  </conditionalFormatting>
  <dataValidations count="4">
    <dataValidation type="list" allowBlank="1" showInputMessage="1" showErrorMessage="1" sqref="J7:J60 Z7:Z63" xr:uid="{00000000-0002-0000-0200-000000000000}">
      <formula1>$J$71:$J$75</formula1>
    </dataValidation>
    <dataValidation type="list" allowBlank="1" showInputMessage="1" showErrorMessage="1" sqref="H7:H60 X7:X63" xr:uid="{00000000-0002-0000-0200-000001000000}">
      <formula1>$H$71:$H$75</formula1>
    </dataValidation>
    <dataValidation type="list" allowBlank="1" showInputMessage="1" showErrorMessage="1" sqref="AH7:AH65" xr:uid="{00000000-0002-0000-0200-000002000000}">
      <formula1>$AH$70:$AH$72</formula1>
    </dataValidation>
    <dataValidation type="list" allowBlank="1" showInputMessage="1" showErrorMessage="1" sqref="AB7:AB65" xr:uid="{00000000-0002-0000-0200-000003000000}">
      <formula1>$AB$70:$AB$72</formula1>
    </dataValidation>
  </dataValidations>
  <printOptions horizontalCentered="1"/>
  <pageMargins left="0.25" right="0.25" top="0.75" bottom="0.75" header="0.3" footer="0.3"/>
  <pageSetup paperSize="5" scale="50" orientation="landscape" r:id="rId1"/>
  <rowBreaks count="1" manualBreakCount="1">
    <brk id="60"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5492-7BEA-47F4-BEF4-AA228C7846FB}">
  <dimension ref="A1:C19"/>
  <sheetViews>
    <sheetView workbookViewId="0">
      <selection activeCell="A18" sqref="A18"/>
    </sheetView>
  </sheetViews>
  <sheetFormatPr baseColWidth="10" defaultColWidth="9.140625" defaultRowHeight="15" x14ac:dyDescent="0.25"/>
  <cols>
    <col min="1" max="1" width="20.28515625" bestFit="1" customWidth="1"/>
    <col min="2" max="2" width="55.5703125" bestFit="1" customWidth="1"/>
    <col min="3" max="3" width="27.140625" bestFit="1" customWidth="1"/>
  </cols>
  <sheetData>
    <row r="1" spans="1:3" x14ac:dyDescent="0.25">
      <c r="A1" s="192" t="s">
        <v>534</v>
      </c>
      <c r="B1" s="192" t="s">
        <v>514</v>
      </c>
    </row>
    <row r="2" spans="1:3" x14ac:dyDescent="0.25">
      <c r="A2" s="193">
        <v>20</v>
      </c>
      <c r="B2" s="194" t="s">
        <v>515</v>
      </c>
    </row>
    <row r="3" spans="1:3" x14ac:dyDescent="0.25">
      <c r="A3" s="193">
        <v>40</v>
      </c>
      <c r="B3" s="194" t="s">
        <v>516</v>
      </c>
    </row>
    <row r="4" spans="1:3" x14ac:dyDescent="0.25">
      <c r="A4" s="193">
        <v>60</v>
      </c>
      <c r="B4" s="194" t="s">
        <v>517</v>
      </c>
    </row>
    <row r="5" spans="1:3" x14ac:dyDescent="0.25">
      <c r="A5" s="193">
        <v>80</v>
      </c>
      <c r="B5" s="194" t="s">
        <v>518</v>
      </c>
    </row>
    <row r="6" spans="1:3" x14ac:dyDescent="0.25">
      <c r="A6" s="193">
        <v>100</v>
      </c>
      <c r="B6" s="194" t="s">
        <v>519</v>
      </c>
    </row>
    <row r="8" spans="1:3" x14ac:dyDescent="0.25">
      <c r="A8" s="192" t="s">
        <v>535</v>
      </c>
      <c r="B8" s="192" t="s">
        <v>514</v>
      </c>
    </row>
    <row r="9" spans="1:3" x14ac:dyDescent="0.25">
      <c r="A9" s="193">
        <v>20</v>
      </c>
      <c r="B9" s="194" t="s">
        <v>520</v>
      </c>
    </row>
    <row r="10" spans="1:3" x14ac:dyDescent="0.25">
      <c r="A10" s="193">
        <v>40</v>
      </c>
      <c r="B10" s="194" t="s">
        <v>521</v>
      </c>
    </row>
    <row r="11" spans="1:3" x14ac:dyDescent="0.25">
      <c r="A11" s="193">
        <v>60</v>
      </c>
      <c r="B11" s="194" t="s">
        <v>522</v>
      </c>
    </row>
    <row r="12" spans="1:3" x14ac:dyDescent="0.25">
      <c r="A12" s="193">
        <v>80</v>
      </c>
      <c r="B12" s="194" t="s">
        <v>523</v>
      </c>
    </row>
    <row r="13" spans="1:3" x14ac:dyDescent="0.25">
      <c r="A13" s="193">
        <v>100</v>
      </c>
      <c r="B13" s="194" t="s">
        <v>524</v>
      </c>
    </row>
    <row r="15" spans="1:3" x14ac:dyDescent="0.25">
      <c r="A15" s="192" t="s">
        <v>525</v>
      </c>
      <c r="B15" s="192" t="s">
        <v>526</v>
      </c>
      <c r="C15" s="192" t="s">
        <v>527</v>
      </c>
    </row>
    <row r="16" spans="1:3" x14ac:dyDescent="0.25">
      <c r="A16" s="193" t="s">
        <v>540</v>
      </c>
      <c r="B16" s="195" t="s">
        <v>528</v>
      </c>
      <c r="C16" s="194" t="s">
        <v>529</v>
      </c>
    </row>
    <row r="17" spans="1:3" x14ac:dyDescent="0.25">
      <c r="A17" s="193" t="s">
        <v>541</v>
      </c>
      <c r="B17" s="195" t="s">
        <v>536</v>
      </c>
      <c r="C17" s="194" t="s">
        <v>530</v>
      </c>
    </row>
    <row r="18" spans="1:3" x14ac:dyDescent="0.25">
      <c r="A18" s="193" t="s">
        <v>538</v>
      </c>
      <c r="B18" s="195" t="s">
        <v>531</v>
      </c>
      <c r="C18" s="194" t="s">
        <v>532</v>
      </c>
    </row>
    <row r="19" spans="1:3" x14ac:dyDescent="0.25">
      <c r="A19" s="193" t="s">
        <v>539</v>
      </c>
      <c r="B19" s="195" t="s">
        <v>537</v>
      </c>
      <c r="C19" s="194" t="s">
        <v>533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435"/>
  <sheetViews>
    <sheetView topLeftCell="A9" zoomScaleNormal="100" zoomScaleSheetLayoutView="55" workbookViewId="0">
      <selection activeCell="E11" sqref="E11"/>
    </sheetView>
  </sheetViews>
  <sheetFormatPr baseColWidth="10" defaultColWidth="11.42578125" defaultRowHeight="15" x14ac:dyDescent="0.25"/>
  <cols>
    <col min="1" max="1" width="11.42578125" style="133"/>
    <col min="2" max="2" width="21.42578125" style="133" customWidth="1"/>
    <col min="3" max="3" width="41.7109375" style="143" customWidth="1"/>
    <col min="4" max="4" width="59.42578125" style="133" customWidth="1"/>
    <col min="5" max="5" width="45.85546875" style="133" customWidth="1"/>
    <col min="6" max="6" width="39.85546875" style="133" customWidth="1"/>
    <col min="7" max="7" width="19.42578125" style="133" customWidth="1"/>
    <col min="8" max="8" width="13.85546875" style="133" customWidth="1"/>
    <col min="9" max="9" width="18.42578125" style="133" customWidth="1"/>
    <col min="10" max="10" width="12.42578125" style="133" customWidth="1"/>
    <col min="11" max="11" width="20.42578125" style="133" customWidth="1"/>
    <col min="12" max="12" width="20.7109375" style="133" customWidth="1"/>
    <col min="13" max="13" width="27" style="133" customWidth="1"/>
    <col min="14" max="14" width="51.85546875" style="133" customWidth="1"/>
    <col min="15" max="15" width="21.85546875" style="143" customWidth="1"/>
    <col min="16" max="16" width="32.7109375" style="133" customWidth="1"/>
    <col min="17" max="17" width="31.7109375" style="133" customWidth="1"/>
    <col min="18" max="18" width="24.28515625" style="133" customWidth="1"/>
    <col min="19" max="19" width="48.7109375" style="144" customWidth="1"/>
    <col min="20" max="16384" width="11.42578125" style="133"/>
  </cols>
  <sheetData>
    <row r="1" spans="1:56" ht="18.75" x14ac:dyDescent="0.25">
      <c r="A1" s="367" t="s">
        <v>0</v>
      </c>
      <c r="B1" s="368"/>
      <c r="C1" s="368"/>
      <c r="D1" s="368"/>
      <c r="E1" s="368"/>
      <c r="F1" s="368"/>
      <c r="G1" s="368"/>
      <c r="H1" s="368"/>
      <c r="I1" s="368"/>
      <c r="J1" s="368"/>
      <c r="K1" s="368"/>
      <c r="L1" s="368"/>
      <c r="M1" s="368"/>
      <c r="N1" s="368"/>
      <c r="O1" s="368"/>
      <c r="P1" s="368"/>
      <c r="Q1" s="368"/>
      <c r="R1" s="368"/>
      <c r="S1" s="368"/>
    </row>
    <row r="2" spans="1:56" ht="18.75" x14ac:dyDescent="0.25">
      <c r="A2" s="369" t="s">
        <v>1</v>
      </c>
      <c r="B2" s="370"/>
      <c r="C2" s="370"/>
      <c r="D2" s="370"/>
      <c r="E2" s="370"/>
      <c r="F2" s="370"/>
      <c r="G2" s="370"/>
      <c r="H2" s="370"/>
      <c r="I2" s="370"/>
      <c r="J2" s="370"/>
      <c r="K2" s="370"/>
      <c r="L2" s="370"/>
      <c r="M2" s="370"/>
      <c r="N2" s="370"/>
      <c r="O2" s="370"/>
      <c r="P2" s="370"/>
      <c r="Q2" s="370"/>
      <c r="R2" s="370"/>
      <c r="S2" s="370"/>
    </row>
    <row r="3" spans="1:56" ht="18.75" x14ac:dyDescent="0.25">
      <c r="A3" s="371" t="s">
        <v>188</v>
      </c>
      <c r="B3" s="372"/>
      <c r="C3" s="372"/>
      <c r="D3" s="372"/>
      <c r="E3" s="372"/>
      <c r="F3" s="372"/>
      <c r="G3" s="372"/>
      <c r="H3" s="372"/>
      <c r="I3" s="373"/>
      <c r="J3" s="371" t="s">
        <v>115</v>
      </c>
      <c r="K3" s="372"/>
      <c r="L3" s="372"/>
      <c r="M3" s="372"/>
      <c r="N3" s="372"/>
      <c r="O3" s="373"/>
      <c r="P3" s="371" t="s">
        <v>122</v>
      </c>
      <c r="Q3" s="372"/>
      <c r="R3" s="372"/>
      <c r="S3" s="372"/>
    </row>
    <row r="4" spans="1:56" x14ac:dyDescent="0.25">
      <c r="A4" s="134"/>
      <c r="B4" s="134"/>
      <c r="C4" s="135"/>
      <c r="D4" s="134"/>
      <c r="E4" s="134"/>
      <c r="F4" s="134"/>
      <c r="G4" s="134"/>
      <c r="H4" s="134"/>
      <c r="I4" s="134"/>
      <c r="J4" s="134"/>
      <c r="K4" s="134"/>
      <c r="L4" s="134"/>
      <c r="M4" s="134"/>
      <c r="N4" s="134"/>
      <c r="O4" s="135"/>
      <c r="P4" s="134"/>
      <c r="Q4" s="134"/>
      <c r="R4" s="134"/>
      <c r="S4" s="136"/>
    </row>
    <row r="5" spans="1:56" x14ac:dyDescent="0.25">
      <c r="A5" s="351" t="s">
        <v>2</v>
      </c>
      <c r="B5" s="102"/>
      <c r="C5" s="102"/>
      <c r="D5" s="354" t="s">
        <v>152</v>
      </c>
      <c r="E5" s="354"/>
      <c r="F5" s="354"/>
      <c r="G5" s="228" t="s">
        <v>148</v>
      </c>
      <c r="H5" s="229"/>
      <c r="I5" s="229"/>
      <c r="J5" s="229"/>
      <c r="K5" s="229"/>
      <c r="L5" s="230"/>
      <c r="M5" s="355" t="s">
        <v>144</v>
      </c>
      <c r="N5" s="356"/>
      <c r="O5" s="356"/>
      <c r="P5" s="356"/>
      <c r="Q5" s="357"/>
      <c r="R5" s="361" t="s">
        <v>143</v>
      </c>
      <c r="S5" s="362"/>
    </row>
    <row r="6" spans="1:56" x14ac:dyDescent="0.25">
      <c r="A6" s="352"/>
      <c r="B6" s="365" t="s">
        <v>3</v>
      </c>
      <c r="C6" s="365" t="s">
        <v>149</v>
      </c>
      <c r="D6" s="365" t="s">
        <v>139</v>
      </c>
      <c r="E6" s="365" t="s">
        <v>140</v>
      </c>
      <c r="F6" s="365" t="s">
        <v>141</v>
      </c>
      <c r="G6" s="245" t="s">
        <v>12</v>
      </c>
      <c r="H6" s="245"/>
      <c r="I6" s="245" t="s">
        <v>146</v>
      </c>
      <c r="J6" s="245"/>
      <c r="K6" s="365" t="s">
        <v>147</v>
      </c>
      <c r="L6" s="375" t="s">
        <v>148</v>
      </c>
      <c r="M6" s="358"/>
      <c r="N6" s="359"/>
      <c r="O6" s="359"/>
      <c r="P6" s="359"/>
      <c r="Q6" s="360"/>
      <c r="R6" s="363"/>
      <c r="S6" s="364"/>
    </row>
    <row r="7" spans="1:56" ht="30" x14ac:dyDescent="0.25">
      <c r="A7" s="353"/>
      <c r="B7" s="366"/>
      <c r="C7" s="366"/>
      <c r="D7" s="366"/>
      <c r="E7" s="366"/>
      <c r="F7" s="366"/>
      <c r="G7" s="70" t="s">
        <v>16</v>
      </c>
      <c r="H7" s="70" t="s">
        <v>17</v>
      </c>
      <c r="I7" s="70" t="s">
        <v>16</v>
      </c>
      <c r="J7" s="70" t="s">
        <v>17</v>
      </c>
      <c r="K7" s="366"/>
      <c r="L7" s="366"/>
      <c r="M7" s="376" t="s">
        <v>145</v>
      </c>
      <c r="N7" s="376"/>
      <c r="O7" s="124" t="s">
        <v>5</v>
      </c>
      <c r="P7" s="124" t="s">
        <v>142</v>
      </c>
      <c r="Q7" s="124" t="s">
        <v>151</v>
      </c>
      <c r="R7" s="70" t="s">
        <v>28</v>
      </c>
      <c r="S7" s="101" t="s">
        <v>32</v>
      </c>
    </row>
    <row r="8" spans="1:56" ht="90" x14ac:dyDescent="0.25">
      <c r="A8" s="97">
        <v>1</v>
      </c>
      <c r="B8" s="75" t="s">
        <v>230</v>
      </c>
      <c r="C8" s="75" t="s">
        <v>200</v>
      </c>
      <c r="D8" s="95" t="s">
        <v>389</v>
      </c>
      <c r="E8" s="78" t="s">
        <v>392</v>
      </c>
      <c r="F8" s="78" t="s">
        <v>179</v>
      </c>
      <c r="G8" s="137" t="s">
        <v>29</v>
      </c>
      <c r="H8" s="61">
        <v>5</v>
      </c>
      <c r="I8" s="137" t="s">
        <v>180</v>
      </c>
      <c r="J8" s="61">
        <v>4</v>
      </c>
      <c r="K8" s="138">
        <f t="shared" ref="K8:K11" si="0">(H8*J8)</f>
        <v>20</v>
      </c>
      <c r="L8" s="98" t="s">
        <v>131</v>
      </c>
      <c r="M8" s="377" t="s">
        <v>388</v>
      </c>
      <c r="N8" s="377"/>
      <c r="O8" s="75" t="s">
        <v>263</v>
      </c>
      <c r="P8" s="99">
        <v>45291</v>
      </c>
      <c r="Q8" s="99"/>
      <c r="R8" s="73" t="s">
        <v>35</v>
      </c>
      <c r="S8" s="77"/>
    </row>
    <row r="9" spans="1:56" ht="60" x14ac:dyDescent="0.25">
      <c r="A9" s="97">
        <v>2</v>
      </c>
      <c r="B9" s="75" t="s">
        <v>181</v>
      </c>
      <c r="C9" s="75" t="s">
        <v>158</v>
      </c>
      <c r="D9" s="78" t="s">
        <v>299</v>
      </c>
      <c r="E9" s="78" t="s">
        <v>300</v>
      </c>
      <c r="F9" s="100">
        <v>0</v>
      </c>
      <c r="G9" s="137" t="s">
        <v>26</v>
      </c>
      <c r="H9" s="61">
        <v>4</v>
      </c>
      <c r="I9" s="137" t="s">
        <v>180</v>
      </c>
      <c r="J9" s="61">
        <v>4</v>
      </c>
      <c r="K9" s="138">
        <f t="shared" si="0"/>
        <v>16</v>
      </c>
      <c r="L9" s="98" t="s">
        <v>131</v>
      </c>
      <c r="M9" s="377" t="s">
        <v>301</v>
      </c>
      <c r="N9" s="377"/>
      <c r="O9" s="75" t="s">
        <v>384</v>
      </c>
      <c r="P9" s="99">
        <v>45291</v>
      </c>
      <c r="Q9" s="99"/>
      <c r="R9" s="73" t="s">
        <v>35</v>
      </c>
      <c r="S9" s="79"/>
    </row>
    <row r="10" spans="1:56" ht="167.25" customHeight="1" x14ac:dyDescent="0.25">
      <c r="A10" s="97">
        <v>3</v>
      </c>
      <c r="B10" s="75" t="s">
        <v>124</v>
      </c>
      <c r="C10" s="75" t="s">
        <v>153</v>
      </c>
      <c r="D10" s="78" t="s">
        <v>203</v>
      </c>
      <c r="E10" s="78" t="s">
        <v>204</v>
      </c>
      <c r="F10" s="78" t="s">
        <v>182</v>
      </c>
      <c r="G10" s="137" t="s">
        <v>29</v>
      </c>
      <c r="H10" s="61">
        <v>5</v>
      </c>
      <c r="I10" s="137" t="s">
        <v>180</v>
      </c>
      <c r="J10" s="61">
        <v>4</v>
      </c>
      <c r="K10" s="138">
        <f t="shared" si="0"/>
        <v>20</v>
      </c>
      <c r="L10" s="98" t="s">
        <v>131</v>
      </c>
      <c r="M10" s="377" t="s">
        <v>403</v>
      </c>
      <c r="N10" s="377"/>
      <c r="O10" s="75" t="s">
        <v>404</v>
      </c>
      <c r="P10" s="99">
        <v>45291</v>
      </c>
      <c r="Q10" s="99"/>
      <c r="R10" s="73" t="s">
        <v>35</v>
      </c>
      <c r="S10" s="79"/>
    </row>
    <row r="11" spans="1:56" ht="90" x14ac:dyDescent="0.25">
      <c r="A11" s="97">
        <v>4</v>
      </c>
      <c r="B11" s="62" t="s">
        <v>386</v>
      </c>
      <c r="C11" s="86" t="s">
        <v>387</v>
      </c>
      <c r="D11" s="152" t="s">
        <v>393</v>
      </c>
      <c r="E11" s="78" t="s">
        <v>571</v>
      </c>
      <c r="F11" s="78" t="s">
        <v>390</v>
      </c>
      <c r="G11" s="137" t="s">
        <v>29</v>
      </c>
      <c r="H11" s="61">
        <v>5</v>
      </c>
      <c r="I11" s="137" t="s">
        <v>180</v>
      </c>
      <c r="J11" s="61">
        <v>4</v>
      </c>
      <c r="K11" s="138">
        <f t="shared" si="0"/>
        <v>20</v>
      </c>
      <c r="L11" s="98" t="s">
        <v>131</v>
      </c>
      <c r="M11" s="374" t="s">
        <v>391</v>
      </c>
      <c r="N11" s="374"/>
      <c r="O11" s="75" t="s">
        <v>385</v>
      </c>
      <c r="P11" s="99">
        <v>45291</v>
      </c>
      <c r="Q11" s="140"/>
      <c r="R11" s="73" t="s">
        <v>35</v>
      </c>
      <c r="S11" s="131"/>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row>
    <row r="12" spans="1:56" ht="135" x14ac:dyDescent="0.25">
      <c r="A12" s="97">
        <v>5</v>
      </c>
      <c r="B12" s="75" t="s">
        <v>557</v>
      </c>
      <c r="C12" s="191" t="s">
        <v>558</v>
      </c>
      <c r="D12" s="203" t="s">
        <v>559</v>
      </c>
      <c r="E12" s="191" t="s">
        <v>560</v>
      </c>
      <c r="F12" s="78" t="s">
        <v>569</v>
      </c>
      <c r="G12" s="137" t="s">
        <v>29</v>
      </c>
      <c r="H12" s="61">
        <v>4</v>
      </c>
      <c r="I12" s="137" t="s">
        <v>180</v>
      </c>
      <c r="J12" s="61">
        <v>5</v>
      </c>
      <c r="K12" s="138">
        <f>(H12*J12)</f>
        <v>20</v>
      </c>
      <c r="L12" s="98" t="s">
        <v>131</v>
      </c>
      <c r="M12" s="378" t="s">
        <v>570</v>
      </c>
      <c r="N12" s="379"/>
      <c r="O12" s="75" t="s">
        <v>566</v>
      </c>
      <c r="P12" s="99">
        <v>45291</v>
      </c>
      <c r="Q12" s="140"/>
      <c r="R12" s="73" t="s">
        <v>35</v>
      </c>
      <c r="S12" s="131"/>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row>
    <row r="13" spans="1:56" ht="105" x14ac:dyDescent="0.25">
      <c r="A13" s="97">
        <v>6</v>
      </c>
      <c r="B13" s="75" t="s">
        <v>561</v>
      </c>
      <c r="C13" s="191" t="s">
        <v>562</v>
      </c>
      <c r="D13" s="203" t="s">
        <v>563</v>
      </c>
      <c r="E13" s="191" t="s">
        <v>564</v>
      </c>
      <c r="F13" s="78" t="s">
        <v>565</v>
      </c>
      <c r="G13" s="137" t="s">
        <v>26</v>
      </c>
      <c r="H13" s="61">
        <v>4</v>
      </c>
      <c r="I13" s="137" t="s">
        <v>180</v>
      </c>
      <c r="J13" s="61">
        <v>4</v>
      </c>
      <c r="K13" s="138">
        <f>(H13*J13)</f>
        <v>16</v>
      </c>
      <c r="L13" s="98" t="s">
        <v>131</v>
      </c>
      <c r="M13" s="378" t="s">
        <v>567</v>
      </c>
      <c r="N13" s="379"/>
      <c r="O13" s="75" t="s">
        <v>568</v>
      </c>
      <c r="P13" s="99">
        <v>45291</v>
      </c>
      <c r="Q13" s="140"/>
      <c r="R13" s="73" t="s">
        <v>35</v>
      </c>
      <c r="S13" s="131"/>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row>
    <row r="14" spans="1:56" x14ac:dyDescent="0.25">
      <c r="A14" s="81"/>
      <c r="B14" s="125"/>
      <c r="C14" s="125"/>
      <c r="D14" s="126"/>
      <c r="E14" s="127"/>
      <c r="F14" s="127"/>
      <c r="G14" s="81"/>
      <c r="H14" s="128"/>
      <c r="I14" s="81"/>
      <c r="J14" s="128"/>
      <c r="K14" s="81"/>
      <c r="L14" s="129"/>
      <c r="M14" s="126"/>
      <c r="N14" s="126"/>
      <c r="O14" s="125"/>
      <c r="P14" s="141"/>
      <c r="Q14" s="142"/>
      <c r="R14" s="81"/>
      <c r="S14" s="130"/>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row>
    <row r="15" spans="1:56" x14ac:dyDescent="0.25">
      <c r="A15" s="81"/>
      <c r="B15" s="125"/>
      <c r="C15" s="125"/>
      <c r="D15" s="126"/>
      <c r="E15" s="127"/>
      <c r="F15" s="127"/>
      <c r="G15" s="81"/>
      <c r="H15" s="128"/>
      <c r="I15" s="81"/>
      <c r="J15" s="128"/>
      <c r="K15" s="81"/>
      <c r="L15" s="129"/>
      <c r="M15" s="126"/>
      <c r="N15" s="126"/>
      <c r="O15" s="125"/>
      <c r="P15" s="141"/>
      <c r="Q15" s="142"/>
      <c r="R15" s="81"/>
      <c r="S15" s="130"/>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row>
    <row r="16" spans="1:56" x14ac:dyDescent="0.25">
      <c r="G16" s="257" t="s">
        <v>11</v>
      </c>
      <c r="H16" s="257"/>
      <c r="I16" s="257" t="s">
        <v>12</v>
      </c>
      <c r="J16" s="257"/>
      <c r="M16" s="139" t="s">
        <v>36</v>
      </c>
      <c r="R16" s="133" t="s">
        <v>35</v>
      </c>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row>
    <row r="17" spans="2:56" x14ac:dyDescent="0.25">
      <c r="G17" s="133" t="s">
        <v>27</v>
      </c>
      <c r="H17" s="143">
        <v>5</v>
      </c>
      <c r="I17" s="133" t="s">
        <v>29</v>
      </c>
      <c r="J17" s="143">
        <v>5</v>
      </c>
      <c r="M17" s="139" t="s">
        <v>37</v>
      </c>
      <c r="R17" s="133" t="s">
        <v>34</v>
      </c>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row>
    <row r="18" spans="2:56" x14ac:dyDescent="0.25">
      <c r="G18" s="133" t="s">
        <v>21</v>
      </c>
      <c r="H18" s="143">
        <v>4</v>
      </c>
      <c r="I18" s="133" t="s">
        <v>26</v>
      </c>
      <c r="J18" s="143">
        <v>4</v>
      </c>
      <c r="M18" s="139" t="s">
        <v>38</v>
      </c>
      <c r="R18" s="133" t="s">
        <v>33</v>
      </c>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row>
    <row r="19" spans="2:56" x14ac:dyDescent="0.25">
      <c r="G19" s="133" t="s">
        <v>18</v>
      </c>
      <c r="H19" s="143">
        <v>3</v>
      </c>
      <c r="I19" s="133" t="s">
        <v>23</v>
      </c>
      <c r="J19" s="143">
        <v>3</v>
      </c>
      <c r="M19" s="145" t="s">
        <v>109</v>
      </c>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row>
    <row r="20" spans="2:56" x14ac:dyDescent="0.25">
      <c r="B20" s="89"/>
      <c r="C20" s="81"/>
      <c r="G20" s="133" t="s">
        <v>25</v>
      </c>
      <c r="H20" s="143">
        <v>2</v>
      </c>
      <c r="I20" s="133" t="s">
        <v>24</v>
      </c>
      <c r="J20" s="143">
        <v>2</v>
      </c>
      <c r="M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row>
    <row r="21" spans="2:56" x14ac:dyDescent="0.25">
      <c r="B21" s="89"/>
      <c r="C21" s="81"/>
      <c r="G21" s="133" t="s">
        <v>30</v>
      </c>
      <c r="H21" s="143">
        <v>1</v>
      </c>
      <c r="I21" s="133" t="s">
        <v>19</v>
      </c>
      <c r="J21" s="143">
        <v>1</v>
      </c>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row>
    <row r="22" spans="2:56" x14ac:dyDescent="0.25">
      <c r="B22" s="89"/>
      <c r="C22" s="81"/>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row>
    <row r="23" spans="2:56" x14ac:dyDescent="0.25">
      <c r="B23" s="89"/>
      <c r="C23" s="81"/>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row>
    <row r="24" spans="2:56" x14ac:dyDescent="0.25">
      <c r="B24" s="89"/>
      <c r="C24" s="81"/>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row>
    <row r="25" spans="2:56" x14ac:dyDescent="0.25">
      <c r="B25" s="89"/>
      <c r="C25" s="81"/>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row>
    <row r="26" spans="2:56" x14ac:dyDescent="0.25">
      <c r="B26" s="96"/>
      <c r="C26" s="132"/>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row>
    <row r="27" spans="2:56" x14ac:dyDescent="0.25">
      <c r="B27" s="96"/>
      <c r="C27" s="132"/>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row>
    <row r="28" spans="2:56" x14ac:dyDescent="0.25">
      <c r="B28" s="96"/>
      <c r="C28" s="132"/>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row>
    <row r="29" spans="2:56" x14ac:dyDescent="0.25">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row>
    <row r="30" spans="2:56" x14ac:dyDescent="0.25">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row>
    <row r="31" spans="2:56" x14ac:dyDescent="0.25">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row>
    <row r="32" spans="2:56" x14ac:dyDescent="0.25">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row>
    <row r="33" spans="1:56" x14ac:dyDescent="0.25">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row>
    <row r="34" spans="1:56" x14ac:dyDescent="0.25">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row>
    <row r="35" spans="1:56" x14ac:dyDescent="0.25">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row>
    <row r="36" spans="1:56" x14ac:dyDescent="0.25">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row>
    <row r="37" spans="1:56" x14ac:dyDescent="0.25">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row>
    <row r="38" spans="1:56" x14ac:dyDescent="0.25">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row>
    <row r="39" spans="1:56" x14ac:dyDescent="0.25">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row>
    <row r="40" spans="1:56" x14ac:dyDescent="0.25">
      <c r="A40" s="146"/>
      <c r="B40" s="146"/>
      <c r="C40" s="147"/>
      <c r="D40" s="146"/>
      <c r="E40" s="146"/>
      <c r="F40" s="146"/>
      <c r="G40" s="146"/>
      <c r="H40" s="146"/>
      <c r="I40" s="146"/>
      <c r="J40" s="146"/>
      <c r="K40" s="146"/>
      <c r="L40" s="146"/>
      <c r="M40" s="146"/>
      <c r="N40" s="146"/>
      <c r="O40" s="147"/>
      <c r="P40" s="146"/>
      <c r="Q40" s="146"/>
      <c r="R40" s="139"/>
      <c r="S40" s="148"/>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row>
    <row r="41" spans="1:56" x14ac:dyDescent="0.25">
      <c r="A41" s="146"/>
      <c r="B41" s="146"/>
      <c r="C41" s="147"/>
      <c r="D41" s="146"/>
      <c r="E41" s="146"/>
      <c r="F41" s="146"/>
      <c r="G41" s="146"/>
      <c r="H41" s="146"/>
      <c r="I41" s="146"/>
      <c r="J41" s="146"/>
      <c r="K41" s="146"/>
      <c r="L41" s="146"/>
      <c r="M41" s="146"/>
      <c r="N41" s="146"/>
      <c r="O41" s="147"/>
      <c r="P41" s="146"/>
      <c r="Q41" s="146"/>
      <c r="R41" s="139"/>
      <c r="S41" s="148"/>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row>
    <row r="42" spans="1:56" x14ac:dyDescent="0.25">
      <c r="A42" s="146"/>
      <c r="B42" s="146"/>
      <c r="C42" s="147"/>
      <c r="D42" s="146"/>
      <c r="E42" s="146"/>
      <c r="F42" s="146"/>
      <c r="G42" s="146"/>
      <c r="H42" s="146"/>
      <c r="I42" s="146"/>
      <c r="J42" s="146"/>
      <c r="K42" s="146"/>
      <c r="L42" s="146"/>
      <c r="M42" s="146"/>
      <c r="N42" s="146"/>
      <c r="O42" s="147"/>
      <c r="P42" s="146"/>
      <c r="Q42" s="146"/>
      <c r="R42" s="139"/>
      <c r="S42" s="148"/>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row>
    <row r="43" spans="1:56" x14ac:dyDescent="0.25">
      <c r="A43" s="146"/>
      <c r="B43" s="146"/>
      <c r="C43" s="147"/>
      <c r="D43" s="146"/>
      <c r="E43" s="146"/>
      <c r="F43" s="146"/>
      <c r="G43" s="146"/>
      <c r="H43" s="146"/>
      <c r="I43" s="146"/>
      <c r="J43" s="146"/>
      <c r="K43" s="146"/>
      <c r="L43" s="146"/>
      <c r="M43" s="146"/>
      <c r="N43" s="146"/>
      <c r="O43" s="147"/>
      <c r="P43" s="146"/>
      <c r="Q43" s="146"/>
      <c r="R43" s="139"/>
      <c r="S43" s="148"/>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row>
    <row r="44" spans="1:56" x14ac:dyDescent="0.25">
      <c r="A44" s="146"/>
      <c r="B44" s="146"/>
      <c r="C44" s="147"/>
      <c r="D44" s="146"/>
      <c r="E44" s="146"/>
      <c r="F44" s="146"/>
      <c r="G44" s="146"/>
      <c r="H44" s="146"/>
      <c r="I44" s="146"/>
      <c r="J44" s="146"/>
      <c r="K44" s="146"/>
      <c r="L44" s="146"/>
      <c r="M44" s="146"/>
      <c r="N44" s="146"/>
      <c r="O44" s="147"/>
      <c r="P44" s="146"/>
      <c r="Q44" s="146"/>
      <c r="R44" s="139"/>
      <c r="S44" s="148"/>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row>
    <row r="45" spans="1:56" x14ac:dyDescent="0.25">
      <c r="A45" s="146"/>
      <c r="B45" s="146"/>
      <c r="C45" s="147"/>
      <c r="D45" s="146"/>
      <c r="E45" s="146"/>
      <c r="F45" s="146"/>
      <c r="G45" s="146"/>
      <c r="H45" s="146"/>
      <c r="I45" s="146"/>
      <c r="J45" s="146"/>
      <c r="K45" s="146"/>
      <c r="L45" s="146"/>
      <c r="M45" s="146"/>
      <c r="N45" s="146"/>
      <c r="O45" s="147"/>
      <c r="P45" s="146"/>
      <c r="Q45" s="146"/>
      <c r="R45" s="139"/>
      <c r="S45" s="148"/>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row>
    <row r="46" spans="1:56" x14ac:dyDescent="0.25">
      <c r="A46" s="146"/>
      <c r="B46" s="146"/>
      <c r="C46" s="147"/>
      <c r="D46" s="146"/>
      <c r="E46" s="146"/>
      <c r="F46" s="146"/>
      <c r="G46" s="146"/>
      <c r="H46" s="146"/>
      <c r="I46" s="146"/>
      <c r="J46" s="146"/>
      <c r="K46" s="146"/>
      <c r="L46" s="146"/>
      <c r="M46" s="146"/>
      <c r="N46" s="146"/>
      <c r="O46" s="147"/>
      <c r="P46" s="146"/>
      <c r="Q46" s="146"/>
      <c r="R46" s="139"/>
      <c r="S46" s="148"/>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row>
    <row r="47" spans="1:56" x14ac:dyDescent="0.25">
      <c r="A47" s="146"/>
      <c r="B47" s="146"/>
      <c r="C47" s="147"/>
      <c r="D47" s="146"/>
      <c r="E47" s="146"/>
      <c r="F47" s="146"/>
      <c r="G47" s="146"/>
      <c r="H47" s="146"/>
      <c r="I47" s="146"/>
      <c r="J47" s="146"/>
      <c r="K47" s="146"/>
      <c r="L47" s="146"/>
      <c r="M47" s="146"/>
      <c r="N47" s="146"/>
      <c r="O47" s="147"/>
      <c r="P47" s="146"/>
      <c r="Q47" s="146"/>
      <c r="R47" s="139"/>
      <c r="S47" s="148"/>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row>
    <row r="48" spans="1:56" x14ac:dyDescent="0.25">
      <c r="A48" s="146"/>
      <c r="B48" s="146"/>
      <c r="C48" s="147"/>
      <c r="D48" s="146"/>
      <c r="E48" s="146"/>
      <c r="F48" s="146"/>
      <c r="G48" s="146"/>
      <c r="H48" s="146"/>
      <c r="I48" s="146"/>
      <c r="J48" s="146"/>
      <c r="K48" s="146"/>
      <c r="L48" s="146"/>
      <c r="M48" s="146"/>
      <c r="N48" s="146"/>
      <c r="O48" s="147"/>
      <c r="P48" s="146"/>
      <c r="Q48" s="146"/>
      <c r="R48" s="139"/>
      <c r="S48" s="148"/>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row>
    <row r="49" spans="1:56" x14ac:dyDescent="0.25">
      <c r="A49" s="146"/>
      <c r="B49" s="146"/>
      <c r="C49" s="147"/>
      <c r="D49" s="146"/>
      <c r="E49" s="146"/>
      <c r="F49" s="146"/>
      <c r="G49" s="146"/>
      <c r="H49" s="146"/>
      <c r="I49" s="146"/>
      <c r="J49" s="146"/>
      <c r="K49" s="146"/>
      <c r="L49" s="146"/>
      <c r="M49" s="146"/>
      <c r="N49" s="146"/>
      <c r="O49" s="147"/>
      <c r="P49" s="146"/>
      <c r="Q49" s="146"/>
      <c r="R49" s="139"/>
      <c r="S49" s="148"/>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row>
    <row r="50" spans="1:56" x14ac:dyDescent="0.25">
      <c r="A50" s="146"/>
      <c r="B50" s="146"/>
      <c r="C50" s="147"/>
      <c r="D50" s="146"/>
      <c r="E50" s="146"/>
      <c r="F50" s="146"/>
      <c r="G50" s="146"/>
      <c r="H50" s="146"/>
      <c r="I50" s="146"/>
      <c r="J50" s="146"/>
      <c r="K50" s="146"/>
      <c r="L50" s="146"/>
      <c r="M50" s="146"/>
      <c r="N50" s="146"/>
      <c r="O50" s="147"/>
      <c r="P50" s="146"/>
      <c r="Q50" s="146"/>
      <c r="R50" s="139"/>
      <c r="S50" s="148"/>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row>
    <row r="51" spans="1:56" x14ac:dyDescent="0.25">
      <c r="A51" s="146"/>
      <c r="B51" s="146"/>
      <c r="C51" s="147"/>
      <c r="D51" s="146"/>
      <c r="E51" s="146"/>
      <c r="F51" s="146"/>
      <c r="G51" s="146"/>
      <c r="H51" s="146"/>
      <c r="I51" s="146"/>
      <c r="J51" s="146"/>
      <c r="K51" s="146"/>
      <c r="L51" s="146"/>
      <c r="M51" s="146"/>
      <c r="N51" s="146"/>
      <c r="O51" s="147"/>
      <c r="P51" s="146"/>
      <c r="Q51" s="146"/>
      <c r="R51" s="139"/>
      <c r="S51" s="148"/>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row>
    <row r="52" spans="1:56" x14ac:dyDescent="0.25">
      <c r="A52" s="146"/>
      <c r="B52" s="146"/>
      <c r="C52" s="147"/>
      <c r="D52" s="146"/>
      <c r="E52" s="146"/>
      <c r="F52" s="146"/>
      <c r="G52" s="146"/>
      <c r="H52" s="146"/>
      <c r="I52" s="146"/>
      <c r="J52" s="146"/>
      <c r="K52" s="146"/>
      <c r="L52" s="146"/>
      <c r="M52" s="146"/>
      <c r="N52" s="146"/>
      <c r="O52" s="147"/>
      <c r="P52" s="146"/>
      <c r="Q52" s="146"/>
      <c r="R52" s="139"/>
      <c r="S52" s="148"/>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row>
    <row r="53" spans="1:56" x14ac:dyDescent="0.25">
      <c r="A53" s="146"/>
      <c r="B53" s="146"/>
      <c r="C53" s="147"/>
      <c r="D53" s="146"/>
      <c r="E53" s="146"/>
      <c r="F53" s="146"/>
      <c r="G53" s="146"/>
      <c r="H53" s="146"/>
      <c r="I53" s="146"/>
      <c r="J53" s="146"/>
      <c r="K53" s="146"/>
      <c r="L53" s="146"/>
      <c r="M53" s="146"/>
      <c r="N53" s="146"/>
      <c r="O53" s="147"/>
      <c r="P53" s="146"/>
      <c r="Q53" s="146"/>
      <c r="R53" s="139"/>
      <c r="S53" s="148"/>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row>
    <row r="54" spans="1:56" x14ac:dyDescent="0.25">
      <c r="A54" s="146"/>
      <c r="B54" s="146"/>
      <c r="C54" s="147"/>
      <c r="D54" s="146"/>
      <c r="E54" s="146"/>
      <c r="F54" s="146"/>
      <c r="G54" s="146"/>
      <c r="H54" s="146"/>
      <c r="I54" s="146"/>
      <c r="J54" s="146"/>
      <c r="K54" s="146"/>
      <c r="L54" s="146"/>
      <c r="M54" s="146"/>
      <c r="N54" s="146"/>
      <c r="O54" s="147"/>
      <c r="P54" s="146"/>
      <c r="Q54" s="146"/>
      <c r="R54" s="139"/>
      <c r="S54" s="148"/>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row>
    <row r="55" spans="1:56" x14ac:dyDescent="0.25">
      <c r="A55" s="146"/>
      <c r="B55" s="146"/>
      <c r="C55" s="147"/>
      <c r="D55" s="146"/>
      <c r="E55" s="146"/>
      <c r="F55" s="146"/>
      <c r="G55" s="146"/>
      <c r="H55" s="146"/>
      <c r="I55" s="146"/>
      <c r="J55" s="146"/>
      <c r="K55" s="146"/>
      <c r="L55" s="146"/>
      <c r="M55" s="146"/>
      <c r="N55" s="146"/>
      <c r="O55" s="147"/>
      <c r="P55" s="146"/>
      <c r="Q55" s="146"/>
      <c r="R55" s="139"/>
      <c r="S55" s="148"/>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row>
    <row r="56" spans="1:56" x14ac:dyDescent="0.25">
      <c r="A56" s="146"/>
      <c r="B56" s="146"/>
      <c r="C56" s="147"/>
      <c r="D56" s="146"/>
      <c r="E56" s="146"/>
      <c r="F56" s="146"/>
      <c r="G56" s="146"/>
      <c r="H56" s="146"/>
      <c r="I56" s="146"/>
      <c r="J56" s="146"/>
      <c r="K56" s="146"/>
      <c r="L56" s="146"/>
      <c r="M56" s="146"/>
      <c r="N56" s="146"/>
      <c r="O56" s="147"/>
      <c r="P56" s="146"/>
      <c r="Q56" s="146"/>
      <c r="R56" s="139"/>
      <c r="S56" s="148"/>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row>
    <row r="57" spans="1:56" x14ac:dyDescent="0.25">
      <c r="A57" s="146"/>
      <c r="B57" s="146"/>
      <c r="C57" s="147"/>
      <c r="D57" s="146"/>
      <c r="E57" s="146"/>
      <c r="F57" s="146"/>
      <c r="G57" s="146"/>
      <c r="H57" s="146"/>
      <c r="I57" s="146"/>
      <c r="J57" s="146"/>
      <c r="K57" s="146"/>
      <c r="L57" s="146"/>
      <c r="M57" s="146"/>
      <c r="N57" s="146"/>
      <c r="O57" s="147"/>
      <c r="P57" s="146"/>
      <c r="Q57" s="146"/>
      <c r="R57" s="139"/>
      <c r="S57" s="148"/>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row>
    <row r="58" spans="1:56" x14ac:dyDescent="0.25">
      <c r="A58" s="146"/>
      <c r="B58" s="146"/>
      <c r="C58" s="147"/>
      <c r="D58" s="146"/>
      <c r="E58" s="146"/>
      <c r="F58" s="146"/>
      <c r="G58" s="146"/>
      <c r="H58" s="146"/>
      <c r="I58" s="146"/>
      <c r="J58" s="146"/>
      <c r="K58" s="146"/>
      <c r="L58" s="146"/>
      <c r="M58" s="146"/>
      <c r="N58" s="146"/>
      <c r="O58" s="147"/>
      <c r="P58" s="146"/>
      <c r="Q58" s="146"/>
      <c r="R58" s="139"/>
      <c r="S58" s="148"/>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row>
    <row r="59" spans="1:56" x14ac:dyDescent="0.25">
      <c r="A59" s="146"/>
      <c r="B59" s="146"/>
      <c r="C59" s="147"/>
      <c r="D59" s="146"/>
      <c r="E59" s="146"/>
      <c r="F59" s="146"/>
      <c r="G59" s="146"/>
      <c r="H59" s="146"/>
      <c r="I59" s="146"/>
      <c r="J59" s="146"/>
      <c r="K59" s="146"/>
      <c r="L59" s="146"/>
      <c r="M59" s="146"/>
      <c r="N59" s="146"/>
      <c r="O59" s="147"/>
      <c r="P59" s="146"/>
      <c r="Q59" s="146"/>
      <c r="R59" s="139"/>
      <c r="S59" s="148"/>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row>
    <row r="60" spans="1:56" x14ac:dyDescent="0.25">
      <c r="A60" s="146"/>
      <c r="B60" s="146"/>
      <c r="C60" s="147"/>
      <c r="D60" s="146"/>
      <c r="E60" s="146"/>
      <c r="F60" s="146"/>
      <c r="G60" s="146"/>
      <c r="H60" s="146"/>
      <c r="I60" s="146"/>
      <c r="J60" s="146"/>
      <c r="K60" s="146"/>
      <c r="L60" s="146"/>
      <c r="M60" s="146"/>
      <c r="N60" s="146"/>
      <c r="O60" s="147"/>
      <c r="P60" s="146"/>
      <c r="Q60" s="146"/>
      <c r="R60" s="139"/>
      <c r="S60" s="148"/>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row>
    <row r="61" spans="1:56" x14ac:dyDescent="0.25">
      <c r="A61" s="146"/>
      <c r="B61" s="146"/>
      <c r="C61" s="147"/>
      <c r="D61" s="146"/>
      <c r="E61" s="146"/>
      <c r="F61" s="146"/>
      <c r="G61" s="146"/>
      <c r="H61" s="146"/>
      <c r="I61" s="146"/>
      <c r="J61" s="146"/>
      <c r="K61" s="146"/>
      <c r="L61" s="146"/>
      <c r="M61" s="146"/>
      <c r="N61" s="146"/>
      <c r="O61" s="147"/>
      <c r="P61" s="146"/>
      <c r="Q61" s="146"/>
      <c r="R61" s="139"/>
      <c r="S61" s="148"/>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row>
    <row r="62" spans="1:56" x14ac:dyDescent="0.25">
      <c r="A62" s="146"/>
      <c r="B62" s="146"/>
      <c r="C62" s="147"/>
      <c r="D62" s="146"/>
      <c r="E62" s="146"/>
      <c r="F62" s="146"/>
      <c r="G62" s="146"/>
      <c r="H62" s="146"/>
      <c r="I62" s="146"/>
      <c r="J62" s="146"/>
      <c r="K62" s="146"/>
      <c r="L62" s="146"/>
      <c r="M62" s="146"/>
      <c r="N62" s="146"/>
      <c r="O62" s="147"/>
      <c r="P62" s="146"/>
      <c r="Q62" s="146"/>
      <c r="R62" s="139"/>
      <c r="S62" s="148"/>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row>
    <row r="63" spans="1:56" x14ac:dyDescent="0.25">
      <c r="A63" s="146"/>
      <c r="B63" s="146"/>
      <c r="C63" s="147"/>
      <c r="D63" s="146"/>
      <c r="E63" s="146"/>
      <c r="F63" s="146"/>
      <c r="G63" s="146"/>
      <c r="H63" s="146"/>
      <c r="I63" s="146"/>
      <c r="J63" s="146"/>
      <c r="K63" s="146"/>
      <c r="L63" s="146"/>
      <c r="M63" s="146"/>
      <c r="N63" s="146"/>
      <c r="O63" s="147"/>
      <c r="P63" s="146"/>
      <c r="Q63" s="146"/>
      <c r="R63" s="139"/>
      <c r="S63" s="148"/>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row>
    <row r="64" spans="1:56" x14ac:dyDescent="0.25">
      <c r="A64" s="146"/>
      <c r="B64" s="146"/>
      <c r="C64" s="147"/>
      <c r="D64" s="146"/>
      <c r="E64" s="146"/>
      <c r="F64" s="146"/>
      <c r="G64" s="146"/>
      <c r="H64" s="146"/>
      <c r="I64" s="146"/>
      <c r="J64" s="146"/>
      <c r="K64" s="146"/>
      <c r="L64" s="146"/>
      <c r="M64" s="146"/>
      <c r="N64" s="146"/>
      <c r="O64" s="147"/>
      <c r="P64" s="146"/>
      <c r="Q64" s="146"/>
      <c r="R64" s="139"/>
      <c r="S64" s="148"/>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row>
    <row r="65" spans="1:56" x14ac:dyDescent="0.25">
      <c r="A65" s="146"/>
      <c r="B65" s="146"/>
      <c r="C65" s="147"/>
      <c r="D65" s="146"/>
      <c r="E65" s="146"/>
      <c r="F65" s="146"/>
      <c r="G65" s="146"/>
      <c r="H65" s="146"/>
      <c r="I65" s="146"/>
      <c r="J65" s="146"/>
      <c r="K65" s="146"/>
      <c r="L65" s="146"/>
      <c r="M65" s="146"/>
      <c r="N65" s="146"/>
      <c r="O65" s="147"/>
      <c r="P65" s="146"/>
      <c r="Q65" s="146"/>
      <c r="R65" s="139"/>
      <c r="S65" s="148"/>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row>
    <row r="66" spans="1:56" x14ac:dyDescent="0.25">
      <c r="A66" s="146"/>
      <c r="B66" s="146"/>
      <c r="C66" s="147"/>
      <c r="D66" s="146"/>
      <c r="E66" s="146"/>
      <c r="F66" s="146"/>
      <c r="G66" s="146"/>
      <c r="H66" s="146"/>
      <c r="I66" s="146"/>
      <c r="J66" s="146"/>
      <c r="K66" s="146"/>
      <c r="L66" s="146"/>
      <c r="M66" s="146"/>
      <c r="N66" s="146"/>
      <c r="O66" s="147"/>
      <c r="P66" s="146"/>
      <c r="Q66" s="146"/>
      <c r="R66" s="139"/>
      <c r="S66" s="148"/>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row>
    <row r="67" spans="1:56" x14ac:dyDescent="0.25">
      <c r="A67" s="146"/>
      <c r="B67" s="146"/>
      <c r="C67" s="147"/>
      <c r="D67" s="146"/>
      <c r="E67" s="146"/>
      <c r="F67" s="146"/>
      <c r="G67" s="146"/>
      <c r="H67" s="146"/>
      <c r="I67" s="146"/>
      <c r="J67" s="146"/>
      <c r="K67" s="146"/>
      <c r="L67" s="146"/>
      <c r="M67" s="146"/>
      <c r="N67" s="146"/>
      <c r="O67" s="147"/>
      <c r="P67" s="146"/>
      <c r="Q67" s="146"/>
      <c r="R67" s="139"/>
      <c r="S67" s="148"/>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row>
    <row r="68" spans="1:56" x14ac:dyDescent="0.25">
      <c r="A68" s="146"/>
      <c r="B68" s="146"/>
      <c r="C68" s="147"/>
      <c r="D68" s="146"/>
      <c r="E68" s="146"/>
      <c r="F68" s="146"/>
      <c r="G68" s="146"/>
      <c r="H68" s="146"/>
      <c r="I68" s="146"/>
      <c r="J68" s="146"/>
      <c r="K68" s="146"/>
      <c r="L68" s="146"/>
      <c r="M68" s="146"/>
      <c r="N68" s="146"/>
      <c r="O68" s="147"/>
      <c r="P68" s="146"/>
      <c r="Q68" s="146"/>
      <c r="R68" s="139"/>
      <c r="S68" s="148"/>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row>
    <row r="69" spans="1:56" x14ac:dyDescent="0.25">
      <c r="A69" s="146"/>
      <c r="B69" s="146"/>
      <c r="C69" s="147"/>
      <c r="D69" s="146"/>
      <c r="E69" s="146"/>
      <c r="F69" s="146"/>
      <c r="G69" s="146"/>
      <c r="H69" s="146"/>
      <c r="I69" s="146"/>
      <c r="J69" s="146"/>
      <c r="K69" s="146"/>
      <c r="L69" s="146"/>
      <c r="M69" s="146"/>
      <c r="N69" s="146"/>
      <c r="O69" s="147"/>
      <c r="P69" s="146"/>
      <c r="Q69" s="146"/>
      <c r="R69" s="139"/>
      <c r="S69" s="148"/>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row>
    <row r="70" spans="1:56" x14ac:dyDescent="0.25">
      <c r="A70" s="146"/>
      <c r="B70" s="146"/>
      <c r="C70" s="147"/>
      <c r="D70" s="146"/>
      <c r="E70" s="146"/>
      <c r="F70" s="146"/>
      <c r="G70" s="146"/>
      <c r="H70" s="146"/>
      <c r="I70" s="146"/>
      <c r="J70" s="146"/>
      <c r="K70" s="146"/>
      <c r="L70" s="146"/>
      <c r="M70" s="146"/>
      <c r="N70" s="146"/>
      <c r="O70" s="147"/>
      <c r="P70" s="146"/>
      <c r="Q70" s="146"/>
      <c r="R70" s="139"/>
      <c r="S70" s="148"/>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row>
    <row r="71" spans="1:56" x14ac:dyDescent="0.25">
      <c r="A71" s="146"/>
      <c r="B71" s="146"/>
      <c r="C71" s="147"/>
      <c r="D71" s="146"/>
      <c r="E71" s="146"/>
      <c r="F71" s="146"/>
      <c r="G71" s="146"/>
      <c r="H71" s="146"/>
      <c r="I71" s="146"/>
      <c r="J71" s="146"/>
      <c r="K71" s="146"/>
      <c r="L71" s="146"/>
      <c r="M71" s="146"/>
      <c r="N71" s="146"/>
      <c r="O71" s="147"/>
      <c r="P71" s="146"/>
      <c r="Q71" s="146"/>
      <c r="R71" s="139"/>
      <c r="S71" s="148"/>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row>
    <row r="72" spans="1:56" x14ac:dyDescent="0.25">
      <c r="A72" s="146"/>
      <c r="B72" s="146"/>
      <c r="C72" s="147"/>
      <c r="D72" s="146"/>
      <c r="E72" s="146"/>
      <c r="F72" s="146"/>
      <c r="G72" s="146"/>
      <c r="H72" s="146"/>
      <c r="I72" s="146"/>
      <c r="J72" s="146"/>
      <c r="K72" s="146"/>
      <c r="L72" s="146"/>
      <c r="M72" s="146"/>
      <c r="N72" s="146"/>
      <c r="O72" s="147"/>
      <c r="P72" s="146"/>
      <c r="Q72" s="146"/>
      <c r="R72" s="139"/>
      <c r="S72" s="148"/>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row>
    <row r="73" spans="1:56" x14ac:dyDescent="0.25">
      <c r="A73" s="146"/>
      <c r="B73" s="146"/>
      <c r="C73" s="147"/>
      <c r="D73" s="146"/>
      <c r="E73" s="146"/>
      <c r="F73" s="146"/>
      <c r="G73" s="146"/>
      <c r="H73" s="146"/>
      <c r="I73" s="146"/>
      <c r="J73" s="146"/>
      <c r="K73" s="146"/>
      <c r="L73" s="146"/>
      <c r="M73" s="146"/>
      <c r="N73" s="146"/>
      <c r="O73" s="147"/>
      <c r="P73" s="146"/>
      <c r="Q73" s="146"/>
      <c r="R73" s="139"/>
      <c r="S73" s="148"/>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row>
    <row r="74" spans="1:56" x14ac:dyDescent="0.25">
      <c r="A74" s="146"/>
      <c r="B74" s="146"/>
      <c r="C74" s="147"/>
      <c r="D74" s="146"/>
      <c r="E74" s="146"/>
      <c r="F74" s="146"/>
      <c r="G74" s="146"/>
      <c r="H74" s="146"/>
      <c r="I74" s="146"/>
      <c r="J74" s="146"/>
      <c r="K74" s="146"/>
      <c r="L74" s="146"/>
      <c r="M74" s="146"/>
      <c r="N74" s="146"/>
      <c r="O74" s="147"/>
      <c r="P74" s="146"/>
      <c r="Q74" s="146"/>
      <c r="R74" s="139"/>
      <c r="S74" s="148"/>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row>
    <row r="75" spans="1:56" x14ac:dyDescent="0.25">
      <c r="A75" s="146"/>
      <c r="B75" s="146"/>
      <c r="C75" s="147"/>
      <c r="D75" s="146"/>
      <c r="E75" s="146"/>
      <c r="F75" s="146"/>
      <c r="G75" s="146"/>
      <c r="H75" s="146"/>
      <c r="I75" s="146"/>
      <c r="J75" s="146"/>
      <c r="K75" s="146"/>
      <c r="L75" s="146"/>
      <c r="M75" s="146"/>
      <c r="N75" s="146"/>
      <c r="O75" s="147"/>
      <c r="P75" s="146"/>
      <c r="Q75" s="146"/>
      <c r="R75" s="139"/>
      <c r="S75" s="148"/>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row>
    <row r="76" spans="1:56" x14ac:dyDescent="0.25">
      <c r="A76" s="146"/>
      <c r="B76" s="146"/>
      <c r="C76" s="147"/>
      <c r="D76" s="146"/>
      <c r="E76" s="146"/>
      <c r="F76" s="146"/>
      <c r="G76" s="146"/>
      <c r="H76" s="146"/>
      <c r="I76" s="146"/>
      <c r="J76" s="146"/>
      <c r="K76" s="146"/>
      <c r="L76" s="146"/>
      <c r="M76" s="146"/>
      <c r="N76" s="146"/>
      <c r="O76" s="147"/>
      <c r="P76" s="146"/>
      <c r="Q76" s="146"/>
      <c r="R76" s="139"/>
      <c r="S76" s="148"/>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row>
    <row r="77" spans="1:56" x14ac:dyDescent="0.25">
      <c r="A77" s="146"/>
      <c r="B77" s="146"/>
      <c r="C77" s="147"/>
      <c r="D77" s="146"/>
      <c r="E77" s="146"/>
      <c r="F77" s="146"/>
      <c r="G77" s="146"/>
      <c r="H77" s="146"/>
      <c r="I77" s="146"/>
      <c r="J77" s="146"/>
      <c r="K77" s="146"/>
      <c r="L77" s="146"/>
      <c r="M77" s="146"/>
      <c r="N77" s="146"/>
      <c r="O77" s="147"/>
      <c r="P77" s="146"/>
      <c r="Q77" s="146"/>
      <c r="R77" s="139"/>
      <c r="S77" s="148"/>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row>
    <row r="78" spans="1:56" x14ac:dyDescent="0.25">
      <c r="A78" s="146"/>
      <c r="B78" s="146"/>
      <c r="C78" s="147"/>
      <c r="D78" s="146"/>
      <c r="E78" s="146"/>
      <c r="F78" s="146"/>
      <c r="G78" s="146"/>
      <c r="H78" s="146"/>
      <c r="I78" s="146"/>
      <c r="J78" s="146"/>
      <c r="K78" s="146"/>
      <c r="L78" s="146"/>
      <c r="M78" s="146"/>
      <c r="N78" s="146"/>
      <c r="O78" s="147"/>
      <c r="P78" s="146"/>
      <c r="Q78" s="146"/>
      <c r="R78" s="139"/>
      <c r="S78" s="148"/>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row>
    <row r="79" spans="1:56" x14ac:dyDescent="0.25">
      <c r="A79" s="146"/>
      <c r="B79" s="146"/>
      <c r="C79" s="147"/>
      <c r="D79" s="146"/>
      <c r="E79" s="146"/>
      <c r="F79" s="146"/>
      <c r="G79" s="146"/>
      <c r="H79" s="146"/>
      <c r="I79" s="146"/>
      <c r="J79" s="146"/>
      <c r="K79" s="146"/>
      <c r="L79" s="146"/>
      <c r="M79" s="146"/>
      <c r="N79" s="146"/>
      <c r="O79" s="147"/>
      <c r="P79" s="146"/>
      <c r="Q79" s="146"/>
      <c r="R79" s="139"/>
      <c r="S79" s="148"/>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row>
    <row r="80" spans="1:56" x14ac:dyDescent="0.25">
      <c r="A80" s="146"/>
      <c r="B80" s="146"/>
      <c r="C80" s="147"/>
      <c r="D80" s="146"/>
      <c r="E80" s="146"/>
      <c r="F80" s="146"/>
      <c r="G80" s="146"/>
      <c r="H80" s="146"/>
      <c r="I80" s="146"/>
      <c r="J80" s="146"/>
      <c r="K80" s="146"/>
      <c r="L80" s="146"/>
      <c r="M80" s="146"/>
      <c r="N80" s="146"/>
      <c r="O80" s="147"/>
      <c r="P80" s="146"/>
      <c r="Q80" s="146"/>
      <c r="R80" s="139"/>
      <c r="S80" s="148"/>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row>
    <row r="81" spans="1:56" x14ac:dyDescent="0.25">
      <c r="A81" s="146"/>
      <c r="B81" s="146"/>
      <c r="C81" s="147"/>
      <c r="D81" s="146"/>
      <c r="E81" s="146"/>
      <c r="F81" s="146"/>
      <c r="G81" s="146"/>
      <c r="H81" s="146"/>
      <c r="I81" s="146"/>
      <c r="J81" s="146"/>
      <c r="K81" s="146"/>
      <c r="L81" s="146"/>
      <c r="M81" s="146"/>
      <c r="N81" s="146"/>
      <c r="O81" s="147"/>
      <c r="P81" s="146"/>
      <c r="Q81" s="146"/>
      <c r="R81" s="139"/>
      <c r="S81" s="148"/>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row>
    <row r="82" spans="1:56" x14ac:dyDescent="0.25">
      <c r="A82" s="146"/>
      <c r="B82" s="146"/>
      <c r="C82" s="147"/>
      <c r="D82" s="146"/>
      <c r="E82" s="146"/>
      <c r="F82" s="146"/>
      <c r="G82" s="146"/>
      <c r="H82" s="146"/>
      <c r="I82" s="146"/>
      <c r="J82" s="146"/>
      <c r="K82" s="146"/>
      <c r="L82" s="146"/>
      <c r="M82" s="146"/>
      <c r="N82" s="146"/>
      <c r="O82" s="147"/>
      <c r="P82" s="146"/>
      <c r="Q82" s="146"/>
      <c r="R82" s="139"/>
      <c r="S82" s="148"/>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row>
    <row r="83" spans="1:56" x14ac:dyDescent="0.25">
      <c r="A83" s="146"/>
      <c r="B83" s="146"/>
      <c r="C83" s="147"/>
      <c r="D83" s="146"/>
      <c r="E83" s="146"/>
      <c r="F83" s="146"/>
      <c r="G83" s="146"/>
      <c r="H83" s="146"/>
      <c r="I83" s="146"/>
      <c r="J83" s="146"/>
      <c r="K83" s="146"/>
      <c r="L83" s="146"/>
      <c r="M83" s="146"/>
      <c r="N83" s="146"/>
      <c r="O83" s="147"/>
      <c r="P83" s="146"/>
      <c r="Q83" s="146"/>
      <c r="R83" s="139"/>
      <c r="S83" s="148"/>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row>
    <row r="84" spans="1:56" x14ac:dyDescent="0.25">
      <c r="A84" s="146"/>
      <c r="B84" s="146"/>
      <c r="C84" s="147"/>
      <c r="D84" s="146"/>
      <c r="E84" s="146"/>
      <c r="F84" s="146"/>
      <c r="G84" s="146"/>
      <c r="H84" s="146"/>
      <c r="I84" s="146"/>
      <c r="J84" s="146"/>
      <c r="K84" s="146"/>
      <c r="L84" s="146"/>
      <c r="M84" s="146"/>
      <c r="N84" s="146"/>
      <c r="O84" s="147"/>
      <c r="P84" s="146"/>
      <c r="Q84" s="146"/>
      <c r="R84" s="139"/>
      <c r="S84" s="148"/>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row>
    <row r="85" spans="1:56" x14ac:dyDescent="0.25">
      <c r="A85" s="146"/>
      <c r="B85" s="146"/>
      <c r="C85" s="147"/>
      <c r="D85" s="146"/>
      <c r="E85" s="146"/>
      <c r="F85" s="146"/>
      <c r="G85" s="146"/>
      <c r="H85" s="146"/>
      <c r="I85" s="146"/>
      <c r="J85" s="146"/>
      <c r="K85" s="146"/>
      <c r="L85" s="146"/>
      <c r="M85" s="146"/>
      <c r="N85" s="146"/>
      <c r="O85" s="147"/>
      <c r="P85" s="146"/>
      <c r="Q85" s="146"/>
      <c r="R85" s="139"/>
      <c r="S85" s="148"/>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row>
    <row r="86" spans="1:56" x14ac:dyDescent="0.25">
      <c r="A86" s="146"/>
      <c r="B86" s="146"/>
      <c r="C86" s="147"/>
      <c r="D86" s="146"/>
      <c r="E86" s="146"/>
      <c r="F86" s="146"/>
      <c r="G86" s="146"/>
      <c r="H86" s="146"/>
      <c r="I86" s="146"/>
      <c r="J86" s="146"/>
      <c r="K86" s="146"/>
      <c r="L86" s="146"/>
      <c r="M86" s="146"/>
      <c r="N86" s="146"/>
      <c r="O86" s="147"/>
      <c r="P86" s="146"/>
      <c r="Q86" s="146"/>
      <c r="R86" s="139"/>
      <c r="S86" s="148"/>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row>
    <row r="87" spans="1:56" x14ac:dyDescent="0.25">
      <c r="A87" s="146"/>
      <c r="B87" s="146"/>
      <c r="C87" s="147"/>
      <c r="D87" s="146"/>
      <c r="E87" s="146"/>
      <c r="F87" s="146"/>
      <c r="G87" s="146"/>
      <c r="H87" s="146"/>
      <c r="I87" s="146"/>
      <c r="J87" s="146"/>
      <c r="K87" s="146"/>
      <c r="L87" s="146"/>
      <c r="M87" s="146"/>
      <c r="N87" s="146"/>
      <c r="O87" s="147"/>
      <c r="P87" s="146"/>
      <c r="Q87" s="146"/>
      <c r="R87" s="139"/>
      <c r="S87" s="148"/>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row>
    <row r="88" spans="1:56" x14ac:dyDescent="0.25">
      <c r="A88" s="146"/>
      <c r="B88" s="146"/>
      <c r="C88" s="147"/>
      <c r="D88" s="146"/>
      <c r="E88" s="146"/>
      <c r="F88" s="146"/>
      <c r="G88" s="146"/>
      <c r="H88" s="146"/>
      <c r="I88" s="146"/>
      <c r="J88" s="146"/>
      <c r="K88" s="146"/>
      <c r="L88" s="146"/>
      <c r="M88" s="146"/>
      <c r="N88" s="146"/>
      <c r="O88" s="147"/>
      <c r="P88" s="146"/>
      <c r="Q88" s="146"/>
      <c r="R88" s="139"/>
      <c r="S88" s="148"/>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row>
    <row r="89" spans="1:56" x14ac:dyDescent="0.25">
      <c r="A89" s="146"/>
      <c r="B89" s="146"/>
      <c r="C89" s="147"/>
      <c r="D89" s="146"/>
      <c r="E89" s="146"/>
      <c r="F89" s="146"/>
      <c r="G89" s="146"/>
      <c r="H89" s="146"/>
      <c r="I89" s="146"/>
      <c r="J89" s="146"/>
      <c r="K89" s="146"/>
      <c r="L89" s="146"/>
      <c r="M89" s="146"/>
      <c r="N89" s="146"/>
      <c r="O89" s="147"/>
      <c r="P89" s="146"/>
      <c r="Q89" s="146"/>
      <c r="R89" s="139"/>
      <c r="S89" s="148"/>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row>
    <row r="90" spans="1:56" x14ac:dyDescent="0.25">
      <c r="A90" s="146"/>
      <c r="B90" s="146"/>
      <c r="C90" s="147"/>
      <c r="D90" s="146"/>
      <c r="E90" s="146"/>
      <c r="F90" s="146"/>
      <c r="G90" s="146"/>
      <c r="H90" s="146"/>
      <c r="I90" s="146"/>
      <c r="J90" s="146"/>
      <c r="K90" s="146"/>
      <c r="L90" s="146"/>
      <c r="M90" s="146"/>
      <c r="N90" s="146"/>
      <c r="O90" s="147"/>
      <c r="P90" s="146"/>
      <c r="Q90" s="146"/>
      <c r="R90" s="139"/>
      <c r="S90" s="148"/>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row>
    <row r="91" spans="1:56" x14ac:dyDescent="0.25">
      <c r="A91" s="146"/>
      <c r="B91" s="146"/>
      <c r="C91" s="147"/>
      <c r="D91" s="146"/>
      <c r="E91" s="146"/>
      <c r="F91" s="146"/>
      <c r="G91" s="146"/>
      <c r="H91" s="146"/>
      <c r="I91" s="146"/>
      <c r="J91" s="146"/>
      <c r="K91" s="146"/>
      <c r="L91" s="146"/>
      <c r="M91" s="146"/>
      <c r="N91" s="146"/>
      <c r="O91" s="147"/>
      <c r="P91" s="146"/>
      <c r="Q91" s="146"/>
      <c r="R91" s="139"/>
      <c r="S91" s="148"/>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row>
    <row r="92" spans="1:56" x14ac:dyDescent="0.25">
      <c r="A92" s="146"/>
      <c r="B92" s="146"/>
      <c r="C92" s="147"/>
      <c r="D92" s="146"/>
      <c r="E92" s="146"/>
      <c r="F92" s="146"/>
      <c r="G92" s="146"/>
      <c r="H92" s="146"/>
      <c r="I92" s="146"/>
      <c r="J92" s="146"/>
      <c r="K92" s="146"/>
      <c r="L92" s="146"/>
      <c r="M92" s="146"/>
      <c r="N92" s="146"/>
      <c r="O92" s="147"/>
      <c r="P92" s="146"/>
      <c r="Q92" s="146"/>
      <c r="R92" s="139"/>
      <c r="S92" s="148"/>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row>
    <row r="93" spans="1:56" x14ac:dyDescent="0.25">
      <c r="A93" s="146"/>
      <c r="B93" s="146"/>
      <c r="C93" s="147"/>
      <c r="D93" s="146"/>
      <c r="E93" s="146"/>
      <c r="F93" s="146"/>
      <c r="G93" s="146"/>
      <c r="H93" s="146"/>
      <c r="I93" s="146"/>
      <c r="J93" s="146"/>
      <c r="K93" s="146"/>
      <c r="L93" s="146"/>
      <c r="M93" s="146"/>
      <c r="N93" s="146"/>
      <c r="O93" s="147"/>
      <c r="P93" s="146"/>
      <c r="Q93" s="146"/>
      <c r="R93" s="139"/>
      <c r="S93" s="148"/>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row>
    <row r="94" spans="1:56" x14ac:dyDescent="0.25">
      <c r="A94" s="146"/>
      <c r="B94" s="146"/>
      <c r="C94" s="147"/>
      <c r="D94" s="146"/>
      <c r="E94" s="146"/>
      <c r="F94" s="146"/>
      <c r="G94" s="146"/>
      <c r="H94" s="146"/>
      <c r="I94" s="146"/>
      <c r="J94" s="146"/>
      <c r="K94" s="146"/>
      <c r="L94" s="146"/>
      <c r="M94" s="146"/>
      <c r="N94" s="146"/>
      <c r="O94" s="147"/>
      <c r="P94" s="146"/>
      <c r="Q94" s="146"/>
      <c r="R94" s="139"/>
      <c r="S94" s="148"/>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row>
    <row r="95" spans="1:56" x14ac:dyDescent="0.25">
      <c r="A95" s="146"/>
      <c r="B95" s="146"/>
      <c r="C95" s="147"/>
      <c r="D95" s="146"/>
      <c r="E95" s="146"/>
      <c r="F95" s="146"/>
      <c r="G95" s="146"/>
      <c r="H95" s="146"/>
      <c r="I95" s="146"/>
      <c r="J95" s="146"/>
      <c r="K95" s="146"/>
      <c r="L95" s="146"/>
      <c r="M95" s="146"/>
      <c r="N95" s="146"/>
      <c r="O95" s="147"/>
      <c r="P95" s="146"/>
      <c r="Q95" s="146"/>
      <c r="R95" s="139"/>
      <c r="S95" s="148"/>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row>
    <row r="96" spans="1:56" x14ac:dyDescent="0.25">
      <c r="A96" s="146"/>
      <c r="B96" s="146"/>
      <c r="C96" s="147"/>
      <c r="D96" s="146"/>
      <c r="E96" s="146"/>
      <c r="F96" s="146"/>
      <c r="G96" s="146"/>
      <c r="H96" s="146"/>
      <c r="I96" s="146"/>
      <c r="J96" s="146"/>
      <c r="K96" s="146"/>
      <c r="L96" s="146"/>
      <c r="M96" s="146"/>
      <c r="N96" s="146"/>
      <c r="O96" s="147"/>
      <c r="P96" s="146"/>
      <c r="Q96" s="146"/>
      <c r="R96" s="139"/>
      <c r="S96" s="148"/>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row>
    <row r="97" spans="1:56" x14ac:dyDescent="0.25">
      <c r="A97" s="146"/>
      <c r="B97" s="146"/>
      <c r="C97" s="147"/>
      <c r="D97" s="146"/>
      <c r="E97" s="146"/>
      <c r="F97" s="146"/>
      <c r="G97" s="146"/>
      <c r="H97" s="146"/>
      <c r="I97" s="146"/>
      <c r="J97" s="146"/>
      <c r="K97" s="146"/>
      <c r="L97" s="146"/>
      <c r="M97" s="146"/>
      <c r="N97" s="146"/>
      <c r="O97" s="147"/>
      <c r="P97" s="146"/>
      <c r="Q97" s="146"/>
      <c r="R97" s="139"/>
      <c r="S97" s="148"/>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row>
    <row r="98" spans="1:56" x14ac:dyDescent="0.25">
      <c r="A98" s="146"/>
      <c r="B98" s="146"/>
      <c r="C98" s="147"/>
      <c r="D98" s="146"/>
      <c r="E98" s="146"/>
      <c r="F98" s="146"/>
      <c r="G98" s="146"/>
      <c r="H98" s="146"/>
      <c r="I98" s="146"/>
      <c r="J98" s="146"/>
      <c r="K98" s="146"/>
      <c r="L98" s="146"/>
      <c r="M98" s="146"/>
      <c r="N98" s="146"/>
      <c r="O98" s="147"/>
      <c r="P98" s="146"/>
      <c r="Q98" s="146"/>
      <c r="R98" s="139"/>
      <c r="S98" s="148"/>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row>
    <row r="99" spans="1:56" x14ac:dyDescent="0.25">
      <c r="A99" s="146"/>
      <c r="B99" s="146"/>
      <c r="C99" s="147"/>
      <c r="D99" s="146"/>
      <c r="E99" s="146"/>
      <c r="F99" s="146"/>
      <c r="G99" s="146"/>
      <c r="H99" s="146"/>
      <c r="I99" s="146"/>
      <c r="J99" s="146"/>
      <c r="K99" s="146"/>
      <c r="L99" s="146"/>
      <c r="M99" s="146"/>
      <c r="N99" s="146"/>
      <c r="O99" s="147"/>
      <c r="P99" s="146"/>
      <c r="Q99" s="146"/>
      <c r="R99" s="139"/>
      <c r="S99" s="148"/>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row>
    <row r="100" spans="1:56" x14ac:dyDescent="0.25">
      <c r="A100" s="146"/>
      <c r="B100" s="146"/>
      <c r="C100" s="147"/>
      <c r="D100" s="146"/>
      <c r="E100" s="146"/>
      <c r="F100" s="146"/>
      <c r="G100" s="146"/>
      <c r="H100" s="146"/>
      <c r="I100" s="146"/>
      <c r="J100" s="146"/>
      <c r="K100" s="146"/>
      <c r="L100" s="146"/>
      <c r="M100" s="146"/>
      <c r="N100" s="146"/>
      <c r="O100" s="147"/>
      <c r="P100" s="146"/>
      <c r="Q100" s="146"/>
      <c r="R100" s="139"/>
      <c r="S100" s="148"/>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row>
    <row r="101" spans="1:56" x14ac:dyDescent="0.25">
      <c r="A101" s="146"/>
      <c r="B101" s="146"/>
      <c r="C101" s="147"/>
      <c r="D101" s="146"/>
      <c r="E101" s="146"/>
      <c r="F101" s="146"/>
      <c r="G101" s="146"/>
      <c r="H101" s="146"/>
      <c r="I101" s="146"/>
      <c r="J101" s="146"/>
      <c r="K101" s="146"/>
      <c r="L101" s="146"/>
      <c r="M101" s="146"/>
      <c r="N101" s="146"/>
      <c r="O101" s="147"/>
      <c r="P101" s="146"/>
      <c r="Q101" s="146"/>
      <c r="R101" s="139"/>
      <c r="S101" s="148"/>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row>
    <row r="102" spans="1:56" x14ac:dyDescent="0.25">
      <c r="A102" s="146"/>
      <c r="B102" s="146"/>
      <c r="C102" s="147"/>
      <c r="D102" s="146"/>
      <c r="E102" s="146"/>
      <c r="F102" s="146"/>
      <c r="G102" s="146"/>
      <c r="H102" s="146"/>
      <c r="I102" s="146"/>
      <c r="J102" s="146"/>
      <c r="K102" s="146"/>
      <c r="L102" s="146"/>
      <c r="M102" s="146"/>
      <c r="N102" s="146"/>
      <c r="O102" s="147"/>
      <c r="P102" s="146"/>
      <c r="Q102" s="146"/>
      <c r="R102" s="139"/>
      <c r="S102" s="148"/>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row>
    <row r="103" spans="1:56" x14ac:dyDescent="0.25">
      <c r="A103" s="146"/>
      <c r="B103" s="146"/>
      <c r="C103" s="147"/>
      <c r="D103" s="146"/>
      <c r="E103" s="146"/>
      <c r="F103" s="146"/>
      <c r="G103" s="146"/>
      <c r="H103" s="146"/>
      <c r="I103" s="146"/>
      <c r="J103" s="146"/>
      <c r="K103" s="146"/>
      <c r="L103" s="146"/>
      <c r="M103" s="146"/>
      <c r="N103" s="146"/>
      <c r="O103" s="147"/>
      <c r="P103" s="146"/>
      <c r="Q103" s="146"/>
      <c r="R103" s="139"/>
      <c r="S103" s="148"/>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row>
    <row r="104" spans="1:56" x14ac:dyDescent="0.25">
      <c r="A104" s="146"/>
      <c r="B104" s="146"/>
      <c r="C104" s="147"/>
      <c r="D104" s="146"/>
      <c r="E104" s="146"/>
      <c r="F104" s="146"/>
      <c r="G104" s="146"/>
      <c r="H104" s="146"/>
      <c r="I104" s="146"/>
      <c r="J104" s="146"/>
      <c r="K104" s="146"/>
      <c r="L104" s="146"/>
      <c r="M104" s="146"/>
      <c r="N104" s="146"/>
      <c r="O104" s="147"/>
      <c r="P104" s="146"/>
      <c r="Q104" s="146"/>
      <c r="R104" s="139"/>
      <c r="S104" s="148"/>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row>
    <row r="105" spans="1:56" x14ac:dyDescent="0.25">
      <c r="A105" s="146"/>
      <c r="B105" s="146"/>
      <c r="C105" s="147"/>
      <c r="D105" s="146"/>
      <c r="E105" s="146"/>
      <c r="F105" s="146"/>
      <c r="G105" s="146"/>
      <c r="H105" s="146"/>
      <c r="I105" s="146"/>
      <c r="J105" s="146"/>
      <c r="K105" s="146"/>
      <c r="L105" s="146"/>
      <c r="M105" s="146"/>
      <c r="N105" s="146"/>
      <c r="O105" s="147"/>
      <c r="P105" s="146"/>
      <c r="Q105" s="146"/>
      <c r="R105" s="139"/>
      <c r="S105" s="148"/>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row>
    <row r="106" spans="1:56" x14ac:dyDescent="0.25">
      <c r="A106" s="146"/>
      <c r="B106" s="146"/>
      <c r="C106" s="147"/>
      <c r="D106" s="146"/>
      <c r="E106" s="146"/>
      <c r="F106" s="146"/>
      <c r="G106" s="146"/>
      <c r="H106" s="146"/>
      <c r="I106" s="146"/>
      <c r="J106" s="146"/>
      <c r="K106" s="146"/>
      <c r="L106" s="146"/>
      <c r="M106" s="146"/>
      <c r="N106" s="146"/>
      <c r="O106" s="147"/>
      <c r="P106" s="146"/>
      <c r="Q106" s="146"/>
      <c r="R106" s="139"/>
      <c r="S106" s="148"/>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row>
    <row r="107" spans="1:56" x14ac:dyDescent="0.25">
      <c r="A107" s="146"/>
      <c r="B107" s="146"/>
      <c r="C107" s="147"/>
      <c r="D107" s="146"/>
      <c r="E107" s="146"/>
      <c r="F107" s="146"/>
      <c r="G107" s="146"/>
      <c r="H107" s="146"/>
      <c r="I107" s="146"/>
      <c r="J107" s="146"/>
      <c r="K107" s="146"/>
      <c r="L107" s="146"/>
      <c r="M107" s="146"/>
      <c r="N107" s="146"/>
      <c r="O107" s="147"/>
      <c r="P107" s="146"/>
      <c r="Q107" s="146"/>
      <c r="R107" s="139"/>
      <c r="S107" s="148"/>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row>
    <row r="108" spans="1:56" x14ac:dyDescent="0.25">
      <c r="A108" s="146"/>
      <c r="B108" s="146"/>
      <c r="C108" s="147"/>
      <c r="D108" s="146"/>
      <c r="E108" s="146"/>
      <c r="F108" s="146"/>
      <c r="G108" s="146"/>
      <c r="H108" s="146"/>
      <c r="I108" s="146"/>
      <c r="J108" s="146"/>
      <c r="K108" s="146"/>
      <c r="L108" s="146"/>
      <c r="M108" s="146"/>
      <c r="N108" s="146"/>
      <c r="O108" s="147"/>
      <c r="P108" s="146"/>
      <c r="Q108" s="146"/>
      <c r="R108" s="139"/>
      <c r="S108" s="148"/>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row>
    <row r="109" spans="1:56" x14ac:dyDescent="0.25">
      <c r="A109" s="146"/>
      <c r="B109" s="146"/>
      <c r="C109" s="147"/>
      <c r="D109" s="146"/>
      <c r="E109" s="146"/>
      <c r="F109" s="146"/>
      <c r="G109" s="146"/>
      <c r="H109" s="146"/>
      <c r="I109" s="146"/>
      <c r="J109" s="146"/>
      <c r="K109" s="146"/>
      <c r="L109" s="146"/>
      <c r="M109" s="146"/>
      <c r="N109" s="146"/>
      <c r="O109" s="147"/>
      <c r="P109" s="146"/>
      <c r="Q109" s="146"/>
      <c r="R109" s="139"/>
      <c r="S109" s="148"/>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row>
    <row r="110" spans="1:56" x14ac:dyDescent="0.25">
      <c r="A110" s="146"/>
      <c r="B110" s="146"/>
      <c r="C110" s="147"/>
      <c r="D110" s="146"/>
      <c r="E110" s="146"/>
      <c r="F110" s="146"/>
      <c r="G110" s="146"/>
      <c r="H110" s="146"/>
      <c r="I110" s="146"/>
      <c r="J110" s="146"/>
      <c r="K110" s="146"/>
      <c r="L110" s="146"/>
      <c r="M110" s="146"/>
      <c r="N110" s="146"/>
      <c r="O110" s="147"/>
      <c r="P110" s="146"/>
      <c r="Q110" s="146"/>
      <c r="R110" s="139"/>
      <c r="S110" s="148"/>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row>
    <row r="111" spans="1:56" x14ac:dyDescent="0.25">
      <c r="A111" s="146"/>
      <c r="B111" s="146"/>
      <c r="C111" s="147"/>
      <c r="D111" s="146"/>
      <c r="E111" s="146"/>
      <c r="F111" s="146"/>
      <c r="G111" s="146"/>
      <c r="H111" s="146"/>
      <c r="I111" s="146"/>
      <c r="J111" s="146"/>
      <c r="K111" s="146"/>
      <c r="L111" s="146"/>
      <c r="M111" s="146"/>
      <c r="N111" s="146"/>
      <c r="O111" s="147"/>
      <c r="P111" s="146"/>
      <c r="Q111" s="146"/>
      <c r="R111" s="139"/>
      <c r="S111" s="148"/>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row>
    <row r="112" spans="1:56" x14ac:dyDescent="0.25">
      <c r="A112" s="146"/>
      <c r="B112" s="146"/>
      <c r="C112" s="147"/>
      <c r="D112" s="146"/>
      <c r="E112" s="146"/>
      <c r="F112" s="146"/>
      <c r="G112" s="146"/>
      <c r="H112" s="146"/>
      <c r="I112" s="146"/>
      <c r="J112" s="146"/>
      <c r="K112" s="146"/>
      <c r="L112" s="146"/>
      <c r="M112" s="146"/>
      <c r="N112" s="146"/>
      <c r="O112" s="147"/>
      <c r="P112" s="146"/>
      <c r="Q112" s="146"/>
      <c r="R112" s="139"/>
      <c r="S112" s="148"/>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row>
    <row r="113" spans="1:56" x14ac:dyDescent="0.25">
      <c r="A113" s="146"/>
      <c r="B113" s="146"/>
      <c r="C113" s="147"/>
      <c r="D113" s="146"/>
      <c r="E113" s="146"/>
      <c r="F113" s="146"/>
      <c r="G113" s="146"/>
      <c r="H113" s="146"/>
      <c r="I113" s="146"/>
      <c r="J113" s="146"/>
      <c r="K113" s="146"/>
      <c r="L113" s="146"/>
      <c r="M113" s="146"/>
      <c r="N113" s="146"/>
      <c r="O113" s="147"/>
      <c r="P113" s="146"/>
      <c r="Q113" s="146"/>
      <c r="R113" s="139"/>
      <c r="S113" s="148"/>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row>
    <row r="114" spans="1:56" x14ac:dyDescent="0.25">
      <c r="A114" s="146"/>
      <c r="B114" s="146"/>
      <c r="C114" s="147"/>
      <c r="D114" s="146"/>
      <c r="E114" s="146"/>
      <c r="F114" s="146"/>
      <c r="G114" s="146"/>
      <c r="H114" s="146"/>
      <c r="I114" s="146"/>
      <c r="J114" s="146"/>
      <c r="K114" s="146"/>
      <c r="L114" s="146"/>
      <c r="M114" s="146"/>
      <c r="N114" s="146"/>
      <c r="O114" s="147"/>
      <c r="P114" s="146"/>
      <c r="Q114" s="146"/>
      <c r="R114" s="139"/>
      <c r="S114" s="148"/>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row>
    <row r="115" spans="1:56" x14ac:dyDescent="0.25">
      <c r="A115" s="146"/>
      <c r="B115" s="146"/>
      <c r="C115" s="147"/>
      <c r="D115" s="146"/>
      <c r="E115" s="146"/>
      <c r="F115" s="146"/>
      <c r="G115" s="146"/>
      <c r="H115" s="146"/>
      <c r="I115" s="146"/>
      <c r="J115" s="146"/>
      <c r="K115" s="146"/>
      <c r="L115" s="146"/>
      <c r="M115" s="146"/>
      <c r="N115" s="146"/>
      <c r="O115" s="147"/>
      <c r="P115" s="146"/>
      <c r="Q115" s="146"/>
      <c r="R115" s="139"/>
      <c r="S115" s="148"/>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row>
    <row r="116" spans="1:56" x14ac:dyDescent="0.25">
      <c r="A116" s="146"/>
      <c r="B116" s="146"/>
      <c r="C116" s="147"/>
      <c r="D116" s="146"/>
      <c r="E116" s="146"/>
      <c r="F116" s="146"/>
      <c r="G116" s="146"/>
      <c r="H116" s="146"/>
      <c r="I116" s="146"/>
      <c r="J116" s="146"/>
      <c r="K116" s="146"/>
      <c r="L116" s="146"/>
      <c r="M116" s="146"/>
      <c r="N116" s="146"/>
      <c r="O116" s="147"/>
      <c r="P116" s="146"/>
      <c r="Q116" s="146"/>
      <c r="R116" s="139"/>
      <c r="S116" s="148"/>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row>
    <row r="117" spans="1:56" x14ac:dyDescent="0.25">
      <c r="A117" s="146"/>
      <c r="B117" s="146"/>
      <c r="C117" s="147"/>
      <c r="D117" s="146"/>
      <c r="E117" s="146"/>
      <c r="F117" s="146"/>
      <c r="G117" s="146"/>
      <c r="H117" s="146"/>
      <c r="I117" s="146"/>
      <c r="J117" s="146"/>
      <c r="K117" s="146"/>
      <c r="L117" s="146"/>
      <c r="M117" s="146"/>
      <c r="N117" s="146"/>
      <c r="O117" s="147"/>
      <c r="P117" s="146"/>
      <c r="Q117" s="146"/>
      <c r="R117" s="139"/>
      <c r="S117" s="148"/>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row>
    <row r="118" spans="1:56" x14ac:dyDescent="0.25">
      <c r="A118" s="146"/>
      <c r="B118" s="146"/>
      <c r="C118" s="147"/>
      <c r="D118" s="146"/>
      <c r="E118" s="146"/>
      <c r="F118" s="146"/>
      <c r="G118" s="146"/>
      <c r="H118" s="146"/>
      <c r="I118" s="146"/>
      <c r="J118" s="146"/>
      <c r="K118" s="146"/>
      <c r="L118" s="146"/>
      <c r="M118" s="146"/>
      <c r="N118" s="146"/>
      <c r="O118" s="147"/>
      <c r="P118" s="146"/>
      <c r="Q118" s="146"/>
      <c r="R118" s="139"/>
      <c r="S118" s="148"/>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row>
    <row r="119" spans="1:56" x14ac:dyDescent="0.25">
      <c r="A119" s="146"/>
      <c r="B119" s="146"/>
      <c r="C119" s="147"/>
      <c r="D119" s="146"/>
      <c r="E119" s="146"/>
      <c r="F119" s="146"/>
      <c r="G119" s="146"/>
      <c r="H119" s="146"/>
      <c r="I119" s="146"/>
      <c r="J119" s="146"/>
      <c r="K119" s="146"/>
      <c r="L119" s="146"/>
      <c r="M119" s="146"/>
      <c r="N119" s="146"/>
      <c r="O119" s="147"/>
      <c r="P119" s="146"/>
      <c r="Q119" s="146"/>
      <c r="R119" s="139"/>
      <c r="S119" s="148"/>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row>
    <row r="120" spans="1:56" x14ac:dyDescent="0.25">
      <c r="A120" s="146"/>
      <c r="B120" s="146"/>
      <c r="C120" s="147"/>
      <c r="D120" s="146"/>
      <c r="E120" s="146"/>
      <c r="F120" s="146"/>
      <c r="G120" s="146"/>
      <c r="H120" s="146"/>
      <c r="I120" s="146"/>
      <c r="J120" s="146"/>
      <c r="K120" s="146"/>
      <c r="L120" s="146"/>
      <c r="M120" s="146"/>
      <c r="N120" s="146"/>
      <c r="O120" s="147"/>
      <c r="P120" s="146"/>
      <c r="Q120" s="146"/>
      <c r="R120" s="139"/>
      <c r="S120" s="148"/>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row>
    <row r="121" spans="1:56" x14ac:dyDescent="0.25">
      <c r="A121" s="146"/>
      <c r="B121" s="146"/>
      <c r="C121" s="147"/>
      <c r="D121" s="146"/>
      <c r="E121" s="146"/>
      <c r="F121" s="146"/>
      <c r="G121" s="146"/>
      <c r="H121" s="146"/>
      <c r="I121" s="146"/>
      <c r="J121" s="146"/>
      <c r="K121" s="146"/>
      <c r="L121" s="146"/>
      <c r="M121" s="146"/>
      <c r="N121" s="146"/>
      <c r="O121" s="147"/>
      <c r="P121" s="146"/>
      <c r="Q121" s="146"/>
      <c r="R121" s="139"/>
      <c r="S121" s="148"/>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row>
    <row r="122" spans="1:56" x14ac:dyDescent="0.25">
      <c r="A122" s="146"/>
      <c r="B122" s="146"/>
      <c r="C122" s="147"/>
      <c r="D122" s="146"/>
      <c r="E122" s="146"/>
      <c r="F122" s="146"/>
      <c r="G122" s="146"/>
      <c r="H122" s="146"/>
      <c r="I122" s="146"/>
      <c r="J122" s="146"/>
      <c r="K122" s="146"/>
      <c r="L122" s="146"/>
      <c r="M122" s="146"/>
      <c r="N122" s="146"/>
      <c r="O122" s="147"/>
      <c r="P122" s="146"/>
      <c r="Q122" s="146"/>
      <c r="R122" s="139"/>
      <c r="S122" s="148"/>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row>
    <row r="123" spans="1:56" x14ac:dyDescent="0.25">
      <c r="A123" s="146"/>
      <c r="B123" s="146"/>
      <c r="C123" s="147"/>
      <c r="D123" s="146"/>
      <c r="E123" s="146"/>
      <c r="F123" s="146"/>
      <c r="G123" s="146"/>
      <c r="H123" s="146"/>
      <c r="I123" s="146"/>
      <c r="J123" s="146"/>
      <c r="K123" s="146"/>
      <c r="L123" s="146"/>
      <c r="M123" s="146"/>
      <c r="N123" s="146"/>
      <c r="O123" s="147"/>
      <c r="P123" s="146"/>
      <c r="Q123" s="146"/>
      <c r="R123" s="139"/>
      <c r="S123" s="148"/>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row>
    <row r="124" spans="1:56" x14ac:dyDescent="0.25">
      <c r="A124" s="146"/>
      <c r="B124" s="146"/>
      <c r="C124" s="147"/>
      <c r="D124" s="146"/>
      <c r="E124" s="146"/>
      <c r="F124" s="146"/>
      <c r="G124" s="146"/>
      <c r="H124" s="146"/>
      <c r="I124" s="146"/>
      <c r="J124" s="146"/>
      <c r="K124" s="146"/>
      <c r="L124" s="146"/>
      <c r="M124" s="146"/>
      <c r="N124" s="146"/>
      <c r="O124" s="147"/>
      <c r="P124" s="146"/>
      <c r="Q124" s="146"/>
      <c r="R124" s="139"/>
      <c r="S124" s="148"/>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row>
    <row r="125" spans="1:56" x14ac:dyDescent="0.25">
      <c r="A125" s="146"/>
      <c r="B125" s="146"/>
      <c r="C125" s="147"/>
      <c r="D125" s="146"/>
      <c r="E125" s="146"/>
      <c r="F125" s="146"/>
      <c r="G125" s="146"/>
      <c r="H125" s="146"/>
      <c r="I125" s="146"/>
      <c r="J125" s="146"/>
      <c r="K125" s="146"/>
      <c r="L125" s="146"/>
      <c r="M125" s="146"/>
      <c r="N125" s="146"/>
      <c r="O125" s="147"/>
      <c r="P125" s="146"/>
      <c r="Q125" s="146"/>
      <c r="R125" s="139"/>
      <c r="S125" s="148"/>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row>
    <row r="126" spans="1:56" x14ac:dyDescent="0.25">
      <c r="A126" s="146"/>
      <c r="B126" s="146"/>
      <c r="C126" s="147"/>
      <c r="D126" s="146"/>
      <c r="E126" s="146"/>
      <c r="F126" s="146"/>
      <c r="G126" s="146"/>
      <c r="H126" s="146"/>
      <c r="I126" s="146"/>
      <c r="J126" s="146"/>
      <c r="K126" s="146"/>
      <c r="L126" s="146"/>
      <c r="M126" s="146"/>
      <c r="N126" s="146"/>
      <c r="O126" s="147"/>
      <c r="P126" s="146"/>
      <c r="Q126" s="146"/>
      <c r="R126" s="139"/>
      <c r="S126" s="148"/>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row>
    <row r="127" spans="1:56" x14ac:dyDescent="0.25">
      <c r="A127" s="146"/>
      <c r="B127" s="146"/>
      <c r="C127" s="147"/>
      <c r="D127" s="146"/>
      <c r="E127" s="146"/>
      <c r="F127" s="146"/>
      <c r="G127" s="146"/>
      <c r="H127" s="146"/>
      <c r="I127" s="146"/>
      <c r="J127" s="146"/>
      <c r="K127" s="146"/>
      <c r="L127" s="146"/>
      <c r="M127" s="146"/>
      <c r="N127" s="146"/>
      <c r="O127" s="147"/>
      <c r="P127" s="146"/>
      <c r="Q127" s="146"/>
      <c r="R127" s="139"/>
      <c r="S127" s="148"/>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row>
    <row r="128" spans="1:56" x14ac:dyDescent="0.25">
      <c r="A128" s="146"/>
      <c r="B128" s="146"/>
      <c r="C128" s="147"/>
      <c r="D128" s="146"/>
      <c r="E128" s="146"/>
      <c r="F128" s="146"/>
      <c r="G128" s="146"/>
      <c r="H128" s="146"/>
      <c r="I128" s="146"/>
      <c r="J128" s="146"/>
      <c r="K128" s="146"/>
      <c r="L128" s="146"/>
      <c r="M128" s="146"/>
      <c r="N128" s="146"/>
      <c r="O128" s="147"/>
      <c r="P128" s="146"/>
      <c r="Q128" s="146"/>
      <c r="R128" s="139"/>
      <c r="S128" s="148"/>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row>
    <row r="129" spans="1:56" x14ac:dyDescent="0.25">
      <c r="A129" s="146"/>
      <c r="B129" s="146"/>
      <c r="C129" s="147"/>
      <c r="D129" s="146"/>
      <c r="E129" s="146"/>
      <c r="F129" s="146"/>
      <c r="G129" s="146"/>
      <c r="H129" s="146"/>
      <c r="I129" s="146"/>
      <c r="J129" s="146"/>
      <c r="K129" s="146"/>
      <c r="L129" s="146"/>
      <c r="M129" s="146"/>
      <c r="N129" s="146"/>
      <c r="O129" s="147"/>
      <c r="P129" s="146"/>
      <c r="Q129" s="146"/>
      <c r="R129" s="139"/>
      <c r="S129" s="148"/>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row>
    <row r="130" spans="1:56" x14ac:dyDescent="0.25">
      <c r="A130" s="146"/>
      <c r="B130" s="146"/>
      <c r="C130" s="147"/>
      <c r="D130" s="146"/>
      <c r="E130" s="146"/>
      <c r="F130" s="146"/>
      <c r="G130" s="146"/>
      <c r="H130" s="146"/>
      <c r="I130" s="146"/>
      <c r="J130" s="146"/>
      <c r="K130" s="146"/>
      <c r="L130" s="146"/>
      <c r="M130" s="146"/>
      <c r="N130" s="146"/>
      <c r="O130" s="147"/>
      <c r="P130" s="146"/>
      <c r="Q130" s="146"/>
      <c r="R130" s="139"/>
      <c r="S130" s="148"/>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row>
    <row r="131" spans="1:56" x14ac:dyDescent="0.25">
      <c r="A131" s="146"/>
      <c r="B131" s="146"/>
      <c r="C131" s="147"/>
      <c r="D131" s="146"/>
      <c r="E131" s="146"/>
      <c r="F131" s="146"/>
      <c r="G131" s="146"/>
      <c r="H131" s="146"/>
      <c r="I131" s="146"/>
      <c r="J131" s="146"/>
      <c r="K131" s="146"/>
      <c r="L131" s="146"/>
      <c r="M131" s="146"/>
      <c r="N131" s="146"/>
      <c r="O131" s="147"/>
      <c r="P131" s="146"/>
      <c r="Q131" s="146"/>
      <c r="R131" s="139"/>
      <c r="S131" s="148"/>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row>
    <row r="132" spans="1:56" x14ac:dyDescent="0.25">
      <c r="A132" s="146"/>
      <c r="B132" s="146"/>
      <c r="C132" s="147"/>
      <c r="D132" s="146"/>
      <c r="E132" s="146"/>
      <c r="F132" s="146"/>
      <c r="G132" s="146"/>
      <c r="H132" s="146"/>
      <c r="I132" s="146"/>
      <c r="J132" s="146"/>
      <c r="K132" s="146"/>
      <c r="L132" s="146"/>
      <c r="M132" s="146"/>
      <c r="N132" s="146"/>
      <c r="O132" s="147"/>
      <c r="P132" s="146"/>
      <c r="Q132" s="146"/>
      <c r="R132" s="139"/>
      <c r="S132" s="148"/>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row>
    <row r="133" spans="1:56" x14ac:dyDescent="0.25">
      <c r="A133" s="146"/>
      <c r="B133" s="146"/>
      <c r="C133" s="147"/>
      <c r="D133" s="146"/>
      <c r="E133" s="146"/>
      <c r="F133" s="146"/>
      <c r="G133" s="146"/>
      <c r="H133" s="146"/>
      <c r="I133" s="146"/>
      <c r="J133" s="146"/>
      <c r="K133" s="146"/>
      <c r="L133" s="146"/>
      <c r="M133" s="146"/>
      <c r="N133" s="146"/>
      <c r="O133" s="147"/>
      <c r="P133" s="146"/>
      <c r="Q133" s="146"/>
      <c r="R133" s="139"/>
      <c r="S133" s="148"/>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row>
    <row r="134" spans="1:56" x14ac:dyDescent="0.25">
      <c r="A134" s="146"/>
      <c r="B134" s="146"/>
      <c r="C134" s="147"/>
      <c r="D134" s="146"/>
      <c r="E134" s="146"/>
      <c r="F134" s="146"/>
      <c r="G134" s="146"/>
      <c r="H134" s="146"/>
      <c r="I134" s="146"/>
      <c r="J134" s="146"/>
      <c r="K134" s="146"/>
      <c r="L134" s="146"/>
      <c r="M134" s="146"/>
      <c r="N134" s="146"/>
      <c r="O134" s="147"/>
      <c r="P134" s="146"/>
      <c r="Q134" s="146"/>
      <c r="R134" s="139"/>
      <c r="S134" s="148"/>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row>
    <row r="135" spans="1:56" x14ac:dyDescent="0.25">
      <c r="A135" s="146"/>
      <c r="B135" s="146"/>
      <c r="C135" s="147"/>
      <c r="D135" s="146"/>
      <c r="E135" s="146"/>
      <c r="F135" s="146"/>
      <c r="G135" s="146"/>
      <c r="H135" s="146"/>
      <c r="I135" s="146"/>
      <c r="J135" s="146"/>
      <c r="K135" s="146"/>
      <c r="L135" s="146"/>
      <c r="M135" s="146"/>
      <c r="N135" s="146"/>
      <c r="O135" s="147"/>
      <c r="P135" s="146"/>
      <c r="Q135" s="146"/>
      <c r="R135" s="139"/>
      <c r="S135" s="148"/>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row>
    <row r="136" spans="1:56" x14ac:dyDescent="0.25">
      <c r="A136" s="146"/>
      <c r="B136" s="146"/>
      <c r="C136" s="147"/>
      <c r="D136" s="146"/>
      <c r="E136" s="146"/>
      <c r="F136" s="146"/>
      <c r="G136" s="146"/>
      <c r="H136" s="146"/>
      <c r="I136" s="146"/>
      <c r="J136" s="146"/>
      <c r="K136" s="146"/>
      <c r="L136" s="146"/>
      <c r="M136" s="146"/>
      <c r="N136" s="146"/>
      <c r="O136" s="147"/>
      <c r="P136" s="146"/>
      <c r="Q136" s="146"/>
      <c r="R136" s="139"/>
      <c r="S136" s="148"/>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row>
    <row r="137" spans="1:56" x14ac:dyDescent="0.25">
      <c r="A137" s="146"/>
      <c r="B137" s="146"/>
      <c r="C137" s="147"/>
      <c r="D137" s="146"/>
      <c r="E137" s="146"/>
      <c r="F137" s="146"/>
      <c r="G137" s="146"/>
      <c r="H137" s="146"/>
      <c r="I137" s="146"/>
      <c r="J137" s="146"/>
      <c r="K137" s="146"/>
      <c r="L137" s="146"/>
      <c r="M137" s="146"/>
      <c r="N137" s="146"/>
      <c r="O137" s="147"/>
      <c r="P137" s="146"/>
      <c r="Q137" s="146"/>
      <c r="R137" s="139"/>
      <c r="S137" s="148"/>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row>
    <row r="138" spans="1:56" x14ac:dyDescent="0.25">
      <c r="A138" s="146"/>
      <c r="B138" s="146"/>
      <c r="C138" s="147"/>
      <c r="D138" s="146"/>
      <c r="E138" s="146"/>
      <c r="F138" s="146"/>
      <c r="G138" s="146"/>
      <c r="H138" s="146"/>
      <c r="I138" s="146"/>
      <c r="J138" s="146"/>
      <c r="K138" s="146"/>
      <c r="L138" s="146"/>
      <c r="M138" s="146"/>
      <c r="N138" s="146"/>
      <c r="O138" s="147"/>
      <c r="P138" s="146"/>
      <c r="Q138" s="146"/>
      <c r="R138" s="139"/>
      <c r="S138" s="148"/>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row>
    <row r="139" spans="1:56" x14ac:dyDescent="0.25">
      <c r="A139" s="146"/>
      <c r="B139" s="146"/>
      <c r="C139" s="147"/>
      <c r="D139" s="146"/>
      <c r="E139" s="146"/>
      <c r="F139" s="146"/>
      <c r="G139" s="146"/>
      <c r="H139" s="146"/>
      <c r="I139" s="146"/>
      <c r="J139" s="146"/>
      <c r="K139" s="146"/>
      <c r="L139" s="146"/>
      <c r="M139" s="146"/>
      <c r="N139" s="146"/>
      <c r="O139" s="147"/>
      <c r="P139" s="146"/>
      <c r="Q139" s="146"/>
      <c r="R139" s="139"/>
      <c r="S139" s="148"/>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row>
    <row r="140" spans="1:56" x14ac:dyDescent="0.25">
      <c r="A140" s="146"/>
      <c r="B140" s="146"/>
      <c r="C140" s="147"/>
      <c r="D140" s="146"/>
      <c r="E140" s="146"/>
      <c r="F140" s="146"/>
      <c r="G140" s="146"/>
      <c r="H140" s="146"/>
      <c r="I140" s="146"/>
      <c r="J140" s="146"/>
      <c r="K140" s="146"/>
      <c r="L140" s="146"/>
      <c r="M140" s="146"/>
      <c r="N140" s="146"/>
      <c r="O140" s="147"/>
      <c r="P140" s="146"/>
      <c r="Q140" s="146"/>
      <c r="R140" s="139"/>
      <c r="S140" s="148"/>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row>
    <row r="141" spans="1:56" x14ac:dyDescent="0.25">
      <c r="A141" s="146"/>
      <c r="B141" s="146"/>
      <c r="C141" s="147"/>
      <c r="D141" s="146"/>
      <c r="E141" s="146"/>
      <c r="F141" s="146"/>
      <c r="G141" s="146"/>
      <c r="H141" s="146"/>
      <c r="I141" s="146"/>
      <c r="J141" s="146"/>
      <c r="K141" s="146"/>
      <c r="L141" s="146"/>
      <c r="M141" s="146"/>
      <c r="N141" s="146"/>
      <c r="O141" s="147"/>
      <c r="P141" s="146"/>
      <c r="Q141" s="146"/>
      <c r="R141" s="139"/>
      <c r="S141" s="148"/>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row>
    <row r="142" spans="1:56" x14ac:dyDescent="0.25">
      <c r="A142" s="146"/>
      <c r="B142" s="146"/>
      <c r="C142" s="147"/>
      <c r="D142" s="146"/>
      <c r="E142" s="146"/>
      <c r="F142" s="146"/>
      <c r="G142" s="146"/>
      <c r="H142" s="146"/>
      <c r="I142" s="146"/>
      <c r="J142" s="146"/>
      <c r="K142" s="146"/>
      <c r="L142" s="146"/>
      <c r="M142" s="146"/>
      <c r="N142" s="146"/>
      <c r="O142" s="147"/>
      <c r="P142" s="146"/>
      <c r="Q142" s="146"/>
      <c r="R142" s="139"/>
      <c r="S142" s="148"/>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row>
    <row r="143" spans="1:56" x14ac:dyDescent="0.25">
      <c r="A143" s="146"/>
      <c r="B143" s="146"/>
      <c r="C143" s="147"/>
      <c r="D143" s="146"/>
      <c r="E143" s="146"/>
      <c r="F143" s="146"/>
      <c r="G143" s="146"/>
      <c r="H143" s="146"/>
      <c r="I143" s="146"/>
      <c r="J143" s="146"/>
      <c r="K143" s="146"/>
      <c r="L143" s="146"/>
      <c r="M143" s="146"/>
      <c r="N143" s="146"/>
      <c r="O143" s="147"/>
      <c r="P143" s="146"/>
      <c r="Q143" s="146"/>
      <c r="R143" s="139"/>
      <c r="S143" s="148"/>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row>
    <row r="144" spans="1:56" x14ac:dyDescent="0.25">
      <c r="A144" s="146"/>
      <c r="B144" s="146"/>
      <c r="C144" s="147"/>
      <c r="D144" s="146"/>
      <c r="E144" s="146"/>
      <c r="F144" s="146"/>
      <c r="G144" s="146"/>
      <c r="H144" s="146"/>
      <c r="I144" s="146"/>
      <c r="J144" s="146"/>
      <c r="K144" s="146"/>
      <c r="L144" s="146"/>
      <c r="M144" s="146"/>
      <c r="N144" s="146"/>
      <c r="O144" s="147"/>
      <c r="P144" s="146"/>
      <c r="Q144" s="146"/>
      <c r="R144" s="139"/>
      <c r="S144" s="148"/>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row>
    <row r="145" spans="1:56" x14ac:dyDescent="0.25">
      <c r="A145" s="139"/>
      <c r="B145" s="139"/>
      <c r="C145" s="145"/>
      <c r="D145" s="139"/>
      <c r="E145" s="139"/>
      <c r="F145" s="139"/>
      <c r="G145" s="139"/>
      <c r="H145" s="139"/>
      <c r="I145" s="139"/>
      <c r="J145" s="139"/>
      <c r="K145" s="139"/>
      <c r="L145" s="139"/>
      <c r="M145" s="139"/>
      <c r="N145" s="139"/>
      <c r="O145" s="145"/>
      <c r="P145" s="139"/>
      <c r="Q145" s="139"/>
      <c r="R145" s="139"/>
      <c r="S145" s="148"/>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row>
    <row r="146" spans="1:56" x14ac:dyDescent="0.25">
      <c r="A146" s="139"/>
      <c r="B146" s="139"/>
      <c r="C146" s="145"/>
      <c r="D146" s="139"/>
      <c r="E146" s="139"/>
      <c r="F146" s="139"/>
      <c r="G146" s="139"/>
      <c r="H146" s="139"/>
      <c r="I146" s="139"/>
      <c r="J146" s="139"/>
      <c r="K146" s="139"/>
      <c r="L146" s="139"/>
      <c r="M146" s="139"/>
      <c r="N146" s="139"/>
      <c r="O146" s="145"/>
      <c r="P146" s="139"/>
      <c r="Q146" s="139"/>
      <c r="R146" s="139"/>
      <c r="S146" s="148"/>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row>
    <row r="147" spans="1:56" x14ac:dyDescent="0.25">
      <c r="A147" s="139"/>
      <c r="B147" s="139"/>
      <c r="C147" s="145"/>
      <c r="D147" s="139"/>
      <c r="E147" s="139"/>
      <c r="F147" s="139"/>
      <c r="G147" s="139"/>
      <c r="H147" s="139"/>
      <c r="I147" s="139"/>
      <c r="J147" s="139"/>
      <c r="K147" s="139"/>
      <c r="L147" s="139"/>
      <c r="M147" s="139"/>
      <c r="N147" s="139"/>
      <c r="O147" s="145"/>
      <c r="P147" s="139"/>
      <c r="Q147" s="139"/>
      <c r="R147" s="139"/>
      <c r="S147" s="148"/>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row>
    <row r="148" spans="1:56" x14ac:dyDescent="0.25">
      <c r="A148" s="139"/>
      <c r="B148" s="139"/>
      <c r="C148" s="145"/>
      <c r="D148" s="139"/>
      <c r="E148" s="139"/>
      <c r="F148" s="139"/>
      <c r="G148" s="139"/>
      <c r="H148" s="139"/>
      <c r="I148" s="139"/>
      <c r="J148" s="139"/>
      <c r="K148" s="139"/>
      <c r="L148" s="139"/>
      <c r="M148" s="139"/>
      <c r="N148" s="139"/>
      <c r="O148" s="145"/>
      <c r="P148" s="139"/>
      <c r="Q148" s="139"/>
      <c r="R148" s="139"/>
      <c r="S148" s="148"/>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row>
    <row r="149" spans="1:56" x14ac:dyDescent="0.25">
      <c r="A149" s="139"/>
      <c r="B149" s="139"/>
      <c r="C149" s="145"/>
      <c r="D149" s="139"/>
      <c r="E149" s="139"/>
      <c r="F149" s="139"/>
      <c r="G149" s="139"/>
      <c r="H149" s="139"/>
      <c r="I149" s="139"/>
      <c r="J149" s="139"/>
      <c r="K149" s="139"/>
      <c r="L149" s="139"/>
      <c r="M149" s="139"/>
      <c r="N149" s="139"/>
      <c r="O149" s="145"/>
      <c r="P149" s="139"/>
      <c r="Q149" s="139"/>
      <c r="R149" s="139"/>
      <c r="S149" s="148"/>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row>
    <row r="150" spans="1:56" x14ac:dyDescent="0.25">
      <c r="A150" s="139"/>
      <c r="B150" s="139"/>
      <c r="C150" s="145"/>
      <c r="D150" s="139"/>
      <c r="E150" s="139"/>
      <c r="F150" s="139"/>
      <c r="G150" s="139"/>
      <c r="H150" s="139"/>
      <c r="I150" s="139"/>
      <c r="J150" s="139"/>
      <c r="K150" s="139"/>
      <c r="L150" s="139"/>
      <c r="M150" s="139"/>
      <c r="N150" s="139"/>
      <c r="O150" s="145"/>
      <c r="P150" s="139"/>
      <c r="Q150" s="139"/>
      <c r="R150" s="139"/>
      <c r="S150" s="148"/>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row>
    <row r="151" spans="1:56" x14ac:dyDescent="0.25">
      <c r="A151" s="139"/>
      <c r="B151" s="139"/>
      <c r="C151" s="145"/>
      <c r="D151" s="139"/>
      <c r="E151" s="139"/>
      <c r="F151" s="139"/>
      <c r="G151" s="139"/>
      <c r="H151" s="139"/>
      <c r="I151" s="139"/>
      <c r="J151" s="139"/>
      <c r="K151" s="139"/>
      <c r="L151" s="139"/>
      <c r="M151" s="139"/>
      <c r="N151" s="139"/>
      <c r="O151" s="145"/>
      <c r="P151" s="139"/>
      <c r="Q151" s="139"/>
      <c r="R151" s="139"/>
      <c r="S151" s="148"/>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row>
    <row r="152" spans="1:56" x14ac:dyDescent="0.25">
      <c r="A152" s="139"/>
      <c r="B152" s="139"/>
      <c r="C152" s="145"/>
      <c r="D152" s="139"/>
      <c r="E152" s="139"/>
      <c r="F152" s="139"/>
      <c r="G152" s="139"/>
      <c r="H152" s="139"/>
      <c r="I152" s="139"/>
      <c r="J152" s="139"/>
      <c r="K152" s="139"/>
      <c r="L152" s="139"/>
      <c r="M152" s="139"/>
      <c r="N152" s="139"/>
      <c r="O152" s="145"/>
      <c r="P152" s="139"/>
      <c r="Q152" s="139"/>
      <c r="R152" s="139"/>
      <c r="S152" s="148"/>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row>
    <row r="153" spans="1:56" x14ac:dyDescent="0.25">
      <c r="A153" s="139"/>
      <c r="B153" s="139"/>
      <c r="C153" s="145"/>
      <c r="D153" s="139"/>
      <c r="E153" s="139"/>
      <c r="F153" s="139"/>
      <c r="G153" s="139"/>
      <c r="H153" s="139"/>
      <c r="I153" s="139"/>
      <c r="J153" s="139"/>
      <c r="K153" s="139"/>
      <c r="L153" s="139"/>
      <c r="M153" s="139"/>
      <c r="N153" s="139"/>
      <c r="O153" s="145"/>
      <c r="P153" s="139"/>
      <c r="Q153" s="139"/>
      <c r="R153" s="139"/>
      <c r="S153" s="148"/>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row>
    <row r="154" spans="1:56" x14ac:dyDescent="0.25">
      <c r="A154" s="139"/>
      <c r="B154" s="139"/>
      <c r="C154" s="145"/>
      <c r="D154" s="139"/>
      <c r="E154" s="139"/>
      <c r="F154" s="139"/>
      <c r="G154" s="139"/>
      <c r="H154" s="139"/>
      <c r="I154" s="139"/>
      <c r="J154" s="139"/>
      <c r="K154" s="139"/>
      <c r="L154" s="139"/>
      <c r="M154" s="139"/>
      <c r="N154" s="139"/>
      <c r="O154" s="145"/>
      <c r="P154" s="139"/>
      <c r="Q154" s="139"/>
      <c r="R154" s="139"/>
      <c r="S154" s="148"/>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row>
    <row r="155" spans="1:56" x14ac:dyDescent="0.25">
      <c r="A155" s="139"/>
      <c r="B155" s="139"/>
      <c r="C155" s="145"/>
      <c r="D155" s="139"/>
      <c r="E155" s="139"/>
      <c r="F155" s="139"/>
      <c r="G155" s="139"/>
      <c r="H155" s="139"/>
      <c r="I155" s="139"/>
      <c r="J155" s="139"/>
      <c r="K155" s="139"/>
      <c r="L155" s="139"/>
      <c r="M155" s="139"/>
      <c r="N155" s="139"/>
      <c r="O155" s="145"/>
      <c r="P155" s="139"/>
      <c r="Q155" s="139"/>
      <c r="R155" s="139"/>
      <c r="S155" s="148"/>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row>
    <row r="156" spans="1:56" x14ac:dyDescent="0.25">
      <c r="A156" s="139"/>
      <c r="B156" s="139"/>
      <c r="C156" s="145"/>
      <c r="D156" s="139"/>
      <c r="E156" s="139"/>
      <c r="F156" s="139"/>
      <c r="G156" s="139"/>
      <c r="H156" s="139"/>
      <c r="I156" s="139"/>
      <c r="J156" s="139"/>
      <c r="K156" s="139"/>
      <c r="L156" s="139"/>
      <c r="M156" s="139"/>
      <c r="N156" s="139"/>
      <c r="O156" s="145"/>
      <c r="P156" s="139"/>
      <c r="Q156" s="139"/>
      <c r="R156" s="139"/>
      <c r="S156" s="148"/>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row>
    <row r="157" spans="1:56" x14ac:dyDescent="0.25">
      <c r="A157" s="139"/>
      <c r="B157" s="139"/>
      <c r="C157" s="145"/>
      <c r="D157" s="139"/>
      <c r="E157" s="139"/>
      <c r="F157" s="139"/>
      <c r="G157" s="139"/>
      <c r="H157" s="139"/>
      <c r="I157" s="139"/>
      <c r="J157" s="139"/>
      <c r="K157" s="139"/>
      <c r="L157" s="139"/>
      <c r="M157" s="139"/>
      <c r="N157" s="139"/>
      <c r="O157" s="145"/>
      <c r="P157" s="139"/>
      <c r="Q157" s="139"/>
      <c r="R157" s="139"/>
      <c r="S157" s="148"/>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row>
    <row r="158" spans="1:56" x14ac:dyDescent="0.25">
      <c r="A158" s="139"/>
      <c r="B158" s="139"/>
      <c r="C158" s="145"/>
      <c r="D158" s="139"/>
      <c r="E158" s="139"/>
      <c r="F158" s="139"/>
      <c r="G158" s="139"/>
      <c r="H158" s="139"/>
      <c r="I158" s="139"/>
      <c r="J158" s="139"/>
      <c r="K158" s="139"/>
      <c r="L158" s="139"/>
      <c r="M158" s="139"/>
      <c r="N158" s="139"/>
      <c r="O158" s="145"/>
      <c r="P158" s="139"/>
      <c r="Q158" s="139"/>
      <c r="R158" s="139"/>
      <c r="S158" s="148"/>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row>
    <row r="159" spans="1:56" x14ac:dyDescent="0.25">
      <c r="A159" s="139"/>
      <c r="B159" s="139"/>
      <c r="C159" s="145"/>
      <c r="D159" s="139"/>
      <c r="E159" s="139"/>
      <c r="F159" s="139"/>
      <c r="G159" s="139"/>
      <c r="H159" s="139"/>
      <c r="I159" s="139"/>
      <c r="J159" s="139"/>
      <c r="K159" s="139"/>
      <c r="L159" s="139"/>
      <c r="M159" s="139"/>
      <c r="N159" s="139"/>
      <c r="O159" s="145"/>
      <c r="P159" s="139"/>
      <c r="Q159" s="139"/>
      <c r="R159" s="139"/>
      <c r="S159" s="148"/>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row>
    <row r="160" spans="1:56" x14ac:dyDescent="0.25">
      <c r="A160" s="139"/>
      <c r="B160" s="139"/>
      <c r="C160" s="145"/>
      <c r="D160" s="139"/>
      <c r="E160" s="139"/>
      <c r="F160" s="139"/>
      <c r="G160" s="139"/>
      <c r="H160" s="139"/>
      <c r="I160" s="139"/>
      <c r="J160" s="139"/>
      <c r="K160" s="139"/>
      <c r="L160" s="139"/>
      <c r="M160" s="139"/>
      <c r="N160" s="139"/>
      <c r="O160" s="145"/>
      <c r="P160" s="139"/>
      <c r="Q160" s="139"/>
      <c r="R160" s="139"/>
      <c r="S160" s="148"/>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row>
    <row r="161" spans="1:56" x14ac:dyDescent="0.25">
      <c r="A161" s="139"/>
      <c r="B161" s="139"/>
      <c r="C161" s="145"/>
      <c r="D161" s="139"/>
      <c r="E161" s="139"/>
      <c r="F161" s="139"/>
      <c r="G161" s="139"/>
      <c r="H161" s="139"/>
      <c r="I161" s="139"/>
      <c r="J161" s="139"/>
      <c r="K161" s="139"/>
      <c r="L161" s="139"/>
      <c r="M161" s="139"/>
      <c r="N161" s="139"/>
      <c r="O161" s="145"/>
      <c r="P161" s="139"/>
      <c r="Q161" s="139"/>
      <c r="R161" s="139"/>
      <c r="S161" s="148"/>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row>
    <row r="162" spans="1:56" x14ac:dyDescent="0.25">
      <c r="A162" s="139"/>
      <c r="B162" s="139"/>
      <c r="C162" s="145"/>
      <c r="D162" s="139"/>
      <c r="E162" s="139"/>
      <c r="F162" s="139"/>
      <c r="G162" s="139"/>
      <c r="H162" s="139"/>
      <c r="I162" s="139"/>
      <c r="J162" s="139"/>
      <c r="K162" s="139"/>
      <c r="L162" s="139"/>
      <c r="M162" s="139"/>
      <c r="N162" s="139"/>
      <c r="O162" s="145"/>
      <c r="P162" s="139"/>
      <c r="Q162" s="139"/>
      <c r="R162" s="139"/>
      <c r="S162" s="148"/>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row>
    <row r="163" spans="1:56" x14ac:dyDescent="0.25">
      <c r="A163" s="139"/>
      <c r="B163" s="139"/>
      <c r="C163" s="145"/>
      <c r="D163" s="139"/>
      <c r="E163" s="139"/>
      <c r="F163" s="139"/>
      <c r="G163" s="139"/>
      <c r="H163" s="139"/>
      <c r="I163" s="139"/>
      <c r="J163" s="139"/>
      <c r="K163" s="139"/>
      <c r="L163" s="139"/>
      <c r="M163" s="139"/>
      <c r="N163" s="139"/>
      <c r="O163" s="145"/>
      <c r="P163" s="139"/>
      <c r="Q163" s="139"/>
      <c r="R163" s="139"/>
      <c r="S163" s="148"/>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row>
    <row r="164" spans="1:56" x14ac:dyDescent="0.25">
      <c r="A164" s="139"/>
      <c r="B164" s="139"/>
      <c r="C164" s="145"/>
      <c r="D164" s="139"/>
      <c r="E164" s="139"/>
      <c r="F164" s="139"/>
      <c r="G164" s="139"/>
      <c r="H164" s="139"/>
      <c r="I164" s="139"/>
      <c r="J164" s="139"/>
      <c r="K164" s="139"/>
      <c r="L164" s="139"/>
      <c r="M164" s="139"/>
      <c r="N164" s="139"/>
      <c r="O164" s="145"/>
      <c r="P164" s="139"/>
      <c r="Q164" s="139"/>
      <c r="R164" s="139"/>
      <c r="S164" s="148"/>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row>
    <row r="165" spans="1:56" x14ac:dyDescent="0.25">
      <c r="A165" s="139"/>
      <c r="B165" s="139"/>
      <c r="C165" s="145"/>
      <c r="D165" s="139"/>
      <c r="E165" s="139"/>
      <c r="F165" s="139"/>
      <c r="G165" s="139"/>
      <c r="H165" s="139"/>
      <c r="I165" s="139"/>
      <c r="J165" s="139"/>
      <c r="K165" s="139"/>
      <c r="L165" s="139"/>
      <c r="M165" s="139"/>
      <c r="N165" s="139"/>
      <c r="O165" s="145"/>
      <c r="P165" s="139"/>
      <c r="Q165" s="139"/>
      <c r="R165" s="139"/>
      <c r="S165" s="148"/>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row>
    <row r="166" spans="1:56" x14ac:dyDescent="0.25">
      <c r="A166" s="139"/>
      <c r="B166" s="139"/>
      <c r="C166" s="145"/>
      <c r="D166" s="139"/>
      <c r="E166" s="139"/>
      <c r="F166" s="139"/>
      <c r="G166" s="139"/>
      <c r="H166" s="139"/>
      <c r="I166" s="139"/>
      <c r="J166" s="139"/>
      <c r="K166" s="139"/>
      <c r="L166" s="139"/>
      <c r="M166" s="139"/>
      <c r="N166" s="139"/>
      <c r="O166" s="145"/>
      <c r="P166" s="139"/>
      <c r="Q166" s="139"/>
      <c r="R166" s="139"/>
      <c r="S166" s="148"/>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row>
    <row r="167" spans="1:56" x14ac:dyDescent="0.25">
      <c r="A167" s="139"/>
      <c r="B167" s="139"/>
      <c r="C167" s="145"/>
      <c r="D167" s="139"/>
      <c r="E167" s="139"/>
      <c r="F167" s="139"/>
      <c r="G167" s="139"/>
      <c r="H167" s="139"/>
      <c r="I167" s="139"/>
      <c r="J167" s="139"/>
      <c r="K167" s="139"/>
      <c r="L167" s="139"/>
      <c r="M167" s="139"/>
      <c r="N167" s="139"/>
      <c r="O167" s="145"/>
      <c r="P167" s="139"/>
      <c r="Q167" s="139"/>
      <c r="R167" s="139"/>
      <c r="S167" s="148"/>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row>
    <row r="168" spans="1:56" x14ac:dyDescent="0.25">
      <c r="A168" s="139"/>
      <c r="B168" s="139"/>
      <c r="C168" s="145"/>
      <c r="D168" s="139"/>
      <c r="E168" s="139"/>
      <c r="F168" s="139"/>
      <c r="G168" s="139"/>
      <c r="H168" s="139"/>
      <c r="I168" s="139"/>
      <c r="J168" s="139"/>
      <c r="K168" s="139"/>
      <c r="L168" s="139"/>
      <c r="M168" s="139"/>
      <c r="N168" s="139"/>
      <c r="O168" s="145"/>
      <c r="P168" s="139"/>
      <c r="Q168" s="139"/>
      <c r="R168" s="139"/>
      <c r="S168" s="148"/>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row>
    <row r="169" spans="1:56" x14ac:dyDescent="0.25">
      <c r="A169" s="139"/>
      <c r="B169" s="139"/>
      <c r="C169" s="145"/>
      <c r="D169" s="139"/>
      <c r="E169" s="139"/>
      <c r="F169" s="139"/>
      <c r="G169" s="139"/>
      <c r="H169" s="139"/>
      <c r="I169" s="139"/>
      <c r="J169" s="139"/>
      <c r="K169" s="139"/>
      <c r="L169" s="139"/>
      <c r="M169" s="139"/>
      <c r="N169" s="139"/>
      <c r="O169" s="145"/>
      <c r="P169" s="139"/>
      <c r="Q169" s="139"/>
      <c r="R169" s="139"/>
      <c r="S169" s="148"/>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row>
    <row r="170" spans="1:56" x14ac:dyDescent="0.25">
      <c r="A170" s="139"/>
      <c r="B170" s="139"/>
      <c r="C170" s="145"/>
      <c r="D170" s="139"/>
      <c r="E170" s="139"/>
      <c r="F170" s="139"/>
      <c r="G170" s="139"/>
      <c r="H170" s="139"/>
      <c r="I170" s="139"/>
      <c r="J170" s="139"/>
      <c r="K170" s="139"/>
      <c r="L170" s="139"/>
      <c r="M170" s="139"/>
      <c r="N170" s="139"/>
      <c r="O170" s="145"/>
      <c r="P170" s="139"/>
      <c r="Q170" s="139"/>
      <c r="R170" s="139"/>
      <c r="S170" s="148"/>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row>
    <row r="171" spans="1:56" x14ac:dyDescent="0.25">
      <c r="A171" s="139"/>
      <c r="B171" s="139"/>
      <c r="C171" s="145"/>
      <c r="D171" s="139"/>
      <c r="E171" s="139"/>
      <c r="F171" s="139"/>
      <c r="G171" s="139"/>
      <c r="H171" s="139"/>
      <c r="I171" s="139"/>
      <c r="J171" s="139"/>
      <c r="K171" s="139"/>
      <c r="L171" s="139"/>
      <c r="M171" s="139"/>
      <c r="N171" s="139"/>
      <c r="O171" s="145"/>
      <c r="P171" s="139"/>
      <c r="Q171" s="139"/>
      <c r="R171" s="139"/>
      <c r="S171" s="148"/>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row>
    <row r="172" spans="1:56" x14ac:dyDescent="0.25">
      <c r="A172" s="139"/>
      <c r="B172" s="139"/>
      <c r="C172" s="145"/>
      <c r="D172" s="139"/>
      <c r="E172" s="139"/>
      <c r="F172" s="139"/>
      <c r="G172" s="139"/>
      <c r="H172" s="139"/>
      <c r="I172" s="139"/>
      <c r="J172" s="139"/>
      <c r="K172" s="139"/>
      <c r="L172" s="139"/>
      <c r="M172" s="139"/>
      <c r="N172" s="139"/>
      <c r="O172" s="145"/>
      <c r="P172" s="139"/>
      <c r="Q172" s="139"/>
      <c r="R172" s="139"/>
      <c r="S172" s="148"/>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row>
    <row r="173" spans="1:56" x14ac:dyDescent="0.25">
      <c r="A173" s="139"/>
      <c r="B173" s="139"/>
      <c r="C173" s="145"/>
      <c r="D173" s="139"/>
      <c r="E173" s="139"/>
      <c r="F173" s="139"/>
      <c r="G173" s="139"/>
      <c r="H173" s="139"/>
      <c r="I173" s="139"/>
      <c r="J173" s="139"/>
      <c r="K173" s="139"/>
      <c r="L173" s="139"/>
      <c r="M173" s="139"/>
      <c r="N173" s="139"/>
      <c r="O173" s="145"/>
      <c r="P173" s="139"/>
      <c r="Q173" s="139"/>
      <c r="R173" s="139"/>
      <c r="S173" s="148"/>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row>
    <row r="174" spans="1:56" x14ac:dyDescent="0.25">
      <c r="A174" s="139"/>
      <c r="B174" s="139"/>
      <c r="C174" s="145"/>
      <c r="D174" s="139"/>
      <c r="E174" s="139"/>
      <c r="F174" s="139"/>
      <c r="G174" s="139"/>
      <c r="H174" s="139"/>
      <c r="I174" s="139"/>
      <c r="J174" s="139"/>
      <c r="K174" s="139"/>
      <c r="L174" s="139"/>
      <c r="M174" s="139"/>
      <c r="N174" s="139"/>
      <c r="O174" s="145"/>
      <c r="P174" s="139"/>
      <c r="Q174" s="139"/>
      <c r="R174" s="139"/>
      <c r="S174" s="148"/>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row>
    <row r="175" spans="1:56" x14ac:dyDescent="0.25">
      <c r="A175" s="139"/>
      <c r="B175" s="139"/>
      <c r="C175" s="145"/>
      <c r="D175" s="139"/>
      <c r="E175" s="139"/>
      <c r="F175" s="139"/>
      <c r="G175" s="139"/>
      <c r="H175" s="139"/>
      <c r="I175" s="139"/>
      <c r="J175" s="139"/>
      <c r="K175" s="139"/>
      <c r="L175" s="139"/>
      <c r="M175" s="139"/>
      <c r="N175" s="139"/>
      <c r="O175" s="145"/>
      <c r="P175" s="139"/>
      <c r="Q175" s="139"/>
      <c r="R175" s="139"/>
      <c r="S175" s="148"/>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row>
    <row r="176" spans="1:56" x14ac:dyDescent="0.25">
      <c r="A176" s="139"/>
      <c r="B176" s="139"/>
      <c r="C176" s="145"/>
      <c r="D176" s="139"/>
      <c r="E176" s="139"/>
      <c r="F176" s="139"/>
      <c r="G176" s="139"/>
      <c r="H176" s="139"/>
      <c r="I176" s="139"/>
      <c r="J176" s="139"/>
      <c r="K176" s="139"/>
      <c r="L176" s="139"/>
      <c r="M176" s="139"/>
      <c r="N176" s="139"/>
      <c r="O176" s="145"/>
      <c r="P176" s="139"/>
      <c r="Q176" s="139"/>
      <c r="R176" s="139"/>
      <c r="S176" s="148"/>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row>
    <row r="177" spans="1:56" x14ac:dyDescent="0.25">
      <c r="A177" s="139"/>
      <c r="B177" s="139"/>
      <c r="C177" s="145"/>
      <c r="D177" s="139"/>
      <c r="E177" s="139"/>
      <c r="F177" s="139"/>
      <c r="G177" s="139"/>
      <c r="H177" s="139"/>
      <c r="I177" s="139"/>
      <c r="J177" s="139"/>
      <c r="K177" s="139"/>
      <c r="L177" s="139"/>
      <c r="M177" s="139"/>
      <c r="N177" s="139"/>
      <c r="O177" s="145"/>
      <c r="P177" s="139"/>
      <c r="Q177" s="139"/>
      <c r="R177" s="139"/>
      <c r="S177" s="148"/>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row>
    <row r="178" spans="1:56" x14ac:dyDescent="0.25">
      <c r="A178" s="139"/>
      <c r="B178" s="139"/>
      <c r="C178" s="145"/>
      <c r="D178" s="139"/>
      <c r="E178" s="139"/>
      <c r="F178" s="139"/>
      <c r="G178" s="139"/>
      <c r="H178" s="139"/>
      <c r="I178" s="139"/>
      <c r="J178" s="139"/>
      <c r="K178" s="139"/>
      <c r="L178" s="139"/>
      <c r="M178" s="139"/>
      <c r="N178" s="139"/>
      <c r="O178" s="145"/>
      <c r="P178" s="139"/>
      <c r="Q178" s="139"/>
      <c r="R178" s="139"/>
      <c r="S178" s="148"/>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row>
    <row r="179" spans="1:56" x14ac:dyDescent="0.25">
      <c r="A179" s="139"/>
      <c r="B179" s="139"/>
      <c r="C179" s="145"/>
      <c r="D179" s="139"/>
      <c r="E179" s="139"/>
      <c r="F179" s="139"/>
      <c r="G179" s="139"/>
      <c r="H179" s="139"/>
      <c r="I179" s="139"/>
      <c r="J179" s="139"/>
      <c r="K179" s="139"/>
      <c r="L179" s="139"/>
      <c r="M179" s="139"/>
      <c r="N179" s="139"/>
      <c r="O179" s="145"/>
      <c r="P179" s="139"/>
      <c r="Q179" s="139"/>
      <c r="R179" s="139"/>
      <c r="S179" s="148"/>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row>
    <row r="180" spans="1:56" x14ac:dyDescent="0.25">
      <c r="A180" s="139"/>
      <c r="B180" s="139"/>
      <c r="C180" s="145"/>
      <c r="D180" s="139"/>
      <c r="E180" s="139"/>
      <c r="F180" s="139"/>
      <c r="G180" s="139"/>
      <c r="H180" s="139"/>
      <c r="I180" s="139"/>
      <c r="J180" s="139"/>
      <c r="K180" s="139"/>
      <c r="L180" s="139"/>
      <c r="M180" s="139"/>
      <c r="N180" s="139"/>
      <c r="O180" s="145"/>
      <c r="P180" s="139"/>
      <c r="Q180" s="139"/>
      <c r="R180" s="139"/>
      <c r="S180" s="148"/>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row>
    <row r="181" spans="1:56" x14ac:dyDescent="0.25">
      <c r="A181" s="139"/>
      <c r="B181" s="139"/>
      <c r="C181" s="145"/>
      <c r="D181" s="139"/>
      <c r="E181" s="139"/>
      <c r="F181" s="139"/>
      <c r="G181" s="139"/>
      <c r="H181" s="139"/>
      <c r="I181" s="139"/>
      <c r="J181" s="139"/>
      <c r="K181" s="139"/>
      <c r="L181" s="139"/>
      <c r="M181" s="139"/>
      <c r="N181" s="139"/>
      <c r="O181" s="145"/>
      <c r="P181" s="139"/>
      <c r="Q181" s="139"/>
      <c r="R181" s="139"/>
      <c r="S181" s="148"/>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row>
    <row r="182" spans="1:56" x14ac:dyDescent="0.25">
      <c r="A182" s="139"/>
      <c r="B182" s="139"/>
      <c r="C182" s="145"/>
      <c r="D182" s="139"/>
      <c r="E182" s="139"/>
      <c r="F182" s="139"/>
      <c r="G182" s="139"/>
      <c r="H182" s="139"/>
      <c r="I182" s="139"/>
      <c r="J182" s="139"/>
      <c r="K182" s="139"/>
      <c r="L182" s="139"/>
      <c r="M182" s="139"/>
      <c r="N182" s="139"/>
      <c r="O182" s="145"/>
      <c r="P182" s="139"/>
      <c r="Q182" s="139"/>
      <c r="R182" s="139"/>
      <c r="S182" s="148"/>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row>
    <row r="183" spans="1:56" x14ac:dyDescent="0.25">
      <c r="A183" s="139"/>
      <c r="B183" s="139"/>
      <c r="C183" s="145"/>
      <c r="D183" s="139"/>
      <c r="E183" s="139"/>
      <c r="F183" s="139"/>
      <c r="G183" s="139"/>
      <c r="H183" s="139"/>
      <c r="I183" s="139"/>
      <c r="J183" s="139"/>
      <c r="K183" s="139"/>
      <c r="L183" s="139"/>
      <c r="M183" s="139"/>
      <c r="N183" s="139"/>
      <c r="O183" s="145"/>
      <c r="P183" s="139"/>
      <c r="Q183" s="139"/>
      <c r="R183" s="139"/>
      <c r="S183" s="148"/>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row>
    <row r="184" spans="1:56" x14ac:dyDescent="0.25">
      <c r="A184" s="139"/>
      <c r="B184" s="139"/>
      <c r="C184" s="145"/>
      <c r="D184" s="139"/>
      <c r="E184" s="139"/>
      <c r="F184" s="139"/>
      <c r="G184" s="139"/>
      <c r="H184" s="139"/>
      <c r="I184" s="139"/>
      <c r="J184" s="139"/>
      <c r="K184" s="139"/>
      <c r="L184" s="139"/>
      <c r="M184" s="139"/>
      <c r="N184" s="139"/>
      <c r="O184" s="145"/>
      <c r="P184" s="139"/>
      <c r="Q184" s="139"/>
      <c r="R184" s="139"/>
      <c r="S184" s="148"/>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row>
    <row r="185" spans="1:56" x14ac:dyDescent="0.25">
      <c r="A185" s="139"/>
      <c r="B185" s="139"/>
      <c r="C185" s="145"/>
      <c r="D185" s="139"/>
      <c r="E185" s="139"/>
      <c r="F185" s="139"/>
      <c r="G185" s="139"/>
      <c r="H185" s="139"/>
      <c r="I185" s="139"/>
      <c r="J185" s="139"/>
      <c r="K185" s="139"/>
      <c r="L185" s="139"/>
      <c r="M185" s="139"/>
      <c r="N185" s="139"/>
      <c r="O185" s="145"/>
      <c r="P185" s="139"/>
      <c r="Q185" s="139"/>
      <c r="R185" s="139"/>
      <c r="S185" s="148"/>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row>
    <row r="186" spans="1:56" x14ac:dyDescent="0.25">
      <c r="A186" s="139"/>
      <c r="B186" s="139"/>
      <c r="C186" s="145"/>
      <c r="D186" s="139"/>
      <c r="E186" s="139"/>
      <c r="F186" s="139"/>
      <c r="G186" s="139"/>
      <c r="H186" s="139"/>
      <c r="I186" s="139"/>
      <c r="J186" s="139"/>
      <c r="K186" s="139"/>
      <c r="L186" s="139"/>
      <c r="M186" s="139"/>
      <c r="N186" s="139"/>
      <c r="O186" s="145"/>
      <c r="P186" s="139"/>
      <c r="Q186" s="139"/>
      <c r="R186" s="139"/>
      <c r="S186" s="148"/>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row>
    <row r="187" spans="1:56" x14ac:dyDescent="0.25">
      <c r="A187" s="139"/>
      <c r="B187" s="139"/>
      <c r="C187" s="145"/>
      <c r="D187" s="139"/>
      <c r="E187" s="139"/>
      <c r="F187" s="139"/>
      <c r="G187" s="139"/>
      <c r="H187" s="139"/>
      <c r="I187" s="139"/>
      <c r="J187" s="139"/>
      <c r="K187" s="139"/>
      <c r="L187" s="139"/>
      <c r="M187" s="139"/>
      <c r="N187" s="139"/>
      <c r="O187" s="145"/>
      <c r="P187" s="139"/>
      <c r="Q187" s="139"/>
      <c r="R187" s="139"/>
      <c r="S187" s="148"/>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row>
    <row r="188" spans="1:56" x14ac:dyDescent="0.25">
      <c r="A188" s="139"/>
      <c r="B188" s="139"/>
      <c r="C188" s="145"/>
      <c r="D188" s="139"/>
      <c r="E188" s="139"/>
      <c r="F188" s="139"/>
      <c r="G188" s="139"/>
      <c r="H188" s="139"/>
      <c r="I188" s="139"/>
      <c r="J188" s="139"/>
      <c r="K188" s="139"/>
      <c r="L188" s="139"/>
      <c r="M188" s="139"/>
      <c r="N188" s="139"/>
      <c r="O188" s="145"/>
      <c r="P188" s="139"/>
      <c r="Q188" s="139"/>
      <c r="R188" s="139"/>
      <c r="S188" s="148"/>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row>
    <row r="189" spans="1:56" x14ac:dyDescent="0.25">
      <c r="A189" s="139"/>
      <c r="B189" s="139"/>
      <c r="C189" s="145"/>
      <c r="D189" s="139"/>
      <c r="E189" s="139"/>
      <c r="F189" s="139"/>
      <c r="G189" s="139"/>
      <c r="H189" s="139"/>
      <c r="I189" s="139"/>
      <c r="J189" s="139"/>
      <c r="K189" s="139"/>
      <c r="L189" s="139"/>
      <c r="M189" s="139"/>
      <c r="N189" s="139"/>
      <c r="O189" s="145"/>
      <c r="P189" s="139"/>
      <c r="Q189" s="139"/>
      <c r="R189" s="139"/>
      <c r="S189" s="148"/>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row>
    <row r="190" spans="1:56" x14ac:dyDescent="0.25">
      <c r="A190" s="139"/>
      <c r="B190" s="139"/>
      <c r="C190" s="145"/>
      <c r="D190" s="139"/>
      <c r="E190" s="139"/>
      <c r="F190" s="139"/>
      <c r="G190" s="139"/>
      <c r="H190" s="139"/>
      <c r="I190" s="139"/>
      <c r="J190" s="139"/>
      <c r="K190" s="139"/>
      <c r="L190" s="139"/>
      <c r="M190" s="139"/>
      <c r="N190" s="139"/>
      <c r="O190" s="145"/>
      <c r="P190" s="139"/>
      <c r="Q190" s="139"/>
      <c r="R190" s="139"/>
      <c r="S190" s="148"/>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row>
    <row r="191" spans="1:56" x14ac:dyDescent="0.25">
      <c r="A191" s="139"/>
      <c r="B191" s="139"/>
      <c r="C191" s="145"/>
      <c r="D191" s="139"/>
      <c r="E191" s="139"/>
      <c r="F191" s="139"/>
      <c r="G191" s="139"/>
      <c r="H191" s="139"/>
      <c r="I191" s="139"/>
      <c r="J191" s="139"/>
      <c r="K191" s="139"/>
      <c r="L191" s="139"/>
      <c r="M191" s="139"/>
      <c r="N191" s="139"/>
      <c r="O191" s="145"/>
      <c r="P191" s="139"/>
      <c r="Q191" s="139"/>
      <c r="R191" s="139"/>
      <c r="S191" s="148"/>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row>
    <row r="192" spans="1:56" x14ac:dyDescent="0.25">
      <c r="A192" s="139"/>
      <c r="B192" s="139"/>
      <c r="C192" s="145"/>
      <c r="D192" s="139"/>
      <c r="E192" s="139"/>
      <c r="F192" s="139"/>
      <c r="G192" s="139"/>
      <c r="H192" s="139"/>
      <c r="I192" s="139"/>
      <c r="J192" s="139"/>
      <c r="K192" s="139"/>
      <c r="L192" s="139"/>
      <c r="M192" s="139"/>
      <c r="N192" s="139"/>
      <c r="O192" s="145"/>
      <c r="P192" s="139"/>
      <c r="Q192" s="139"/>
      <c r="R192" s="139"/>
      <c r="S192" s="148"/>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row>
    <row r="193" spans="1:56" x14ac:dyDescent="0.25">
      <c r="A193" s="139"/>
      <c r="B193" s="139"/>
      <c r="C193" s="145"/>
      <c r="D193" s="139"/>
      <c r="E193" s="139"/>
      <c r="F193" s="139"/>
      <c r="G193" s="139"/>
      <c r="H193" s="139"/>
      <c r="I193" s="139"/>
      <c r="J193" s="139"/>
      <c r="K193" s="139"/>
      <c r="L193" s="139"/>
      <c r="M193" s="139"/>
      <c r="N193" s="139"/>
      <c r="O193" s="145"/>
      <c r="P193" s="139"/>
      <c r="Q193" s="139"/>
      <c r="R193" s="139"/>
      <c r="S193" s="148"/>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row>
    <row r="194" spans="1:56" x14ac:dyDescent="0.25">
      <c r="A194" s="139"/>
      <c r="B194" s="139"/>
      <c r="C194" s="145"/>
      <c r="D194" s="139"/>
      <c r="E194" s="139"/>
      <c r="F194" s="139"/>
      <c r="G194" s="139"/>
      <c r="H194" s="139"/>
      <c r="I194" s="139"/>
      <c r="J194" s="139"/>
      <c r="K194" s="139"/>
      <c r="L194" s="139"/>
      <c r="M194" s="139"/>
      <c r="N194" s="139"/>
      <c r="O194" s="145"/>
      <c r="P194" s="139"/>
      <c r="Q194" s="139"/>
      <c r="R194" s="139"/>
      <c r="S194" s="148"/>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row>
    <row r="195" spans="1:56" x14ac:dyDescent="0.25">
      <c r="A195" s="139"/>
      <c r="B195" s="139"/>
      <c r="C195" s="145"/>
      <c r="D195" s="139"/>
      <c r="E195" s="139"/>
      <c r="F195" s="139"/>
      <c r="G195" s="139"/>
      <c r="H195" s="139"/>
      <c r="I195" s="139"/>
      <c r="J195" s="139"/>
      <c r="K195" s="139"/>
      <c r="L195" s="139"/>
      <c r="M195" s="139"/>
      <c r="N195" s="139"/>
      <c r="O195" s="145"/>
      <c r="P195" s="139"/>
      <c r="Q195" s="139"/>
      <c r="R195" s="139"/>
      <c r="S195" s="148"/>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row>
    <row r="196" spans="1:56" x14ac:dyDescent="0.25">
      <c r="A196" s="139"/>
      <c r="B196" s="139"/>
      <c r="C196" s="145"/>
      <c r="D196" s="139"/>
      <c r="E196" s="139"/>
      <c r="F196" s="139"/>
      <c r="G196" s="139"/>
      <c r="H196" s="139"/>
      <c r="I196" s="139"/>
      <c r="J196" s="139"/>
      <c r="K196" s="139"/>
      <c r="L196" s="139"/>
      <c r="M196" s="139"/>
      <c r="N196" s="139"/>
      <c r="O196" s="145"/>
      <c r="P196" s="139"/>
      <c r="Q196" s="139"/>
      <c r="R196" s="139"/>
      <c r="S196" s="148"/>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row>
    <row r="197" spans="1:56" x14ac:dyDescent="0.25">
      <c r="A197" s="139"/>
      <c r="B197" s="139"/>
      <c r="C197" s="145"/>
      <c r="D197" s="139"/>
      <c r="E197" s="139"/>
      <c r="F197" s="139"/>
      <c r="G197" s="139"/>
      <c r="H197" s="139"/>
      <c r="I197" s="139"/>
      <c r="J197" s="139"/>
      <c r="K197" s="139"/>
      <c r="L197" s="139"/>
      <c r="M197" s="139"/>
      <c r="N197" s="139"/>
      <c r="O197" s="145"/>
      <c r="P197" s="139"/>
      <c r="Q197" s="139"/>
      <c r="R197" s="139"/>
      <c r="S197" s="148"/>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row>
    <row r="198" spans="1:56" x14ac:dyDescent="0.25">
      <c r="A198" s="139"/>
      <c r="B198" s="139"/>
      <c r="C198" s="145"/>
      <c r="D198" s="139"/>
      <c r="E198" s="139"/>
      <c r="F198" s="139"/>
      <c r="G198" s="139"/>
      <c r="H198" s="139"/>
      <c r="I198" s="139"/>
      <c r="J198" s="139"/>
      <c r="K198" s="139"/>
      <c r="L198" s="139"/>
      <c r="M198" s="139"/>
      <c r="N198" s="139"/>
      <c r="O198" s="145"/>
      <c r="P198" s="139"/>
      <c r="Q198" s="139"/>
      <c r="R198" s="139"/>
      <c r="S198" s="148"/>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row>
    <row r="199" spans="1:56" x14ac:dyDescent="0.25">
      <c r="A199" s="139"/>
      <c r="B199" s="139"/>
      <c r="C199" s="145"/>
      <c r="D199" s="139"/>
      <c r="E199" s="139"/>
      <c r="F199" s="139"/>
      <c r="G199" s="139"/>
      <c r="H199" s="139"/>
      <c r="I199" s="139"/>
      <c r="J199" s="139"/>
      <c r="K199" s="139"/>
      <c r="L199" s="139"/>
      <c r="M199" s="139"/>
      <c r="N199" s="139"/>
      <c r="O199" s="145"/>
      <c r="P199" s="139"/>
      <c r="Q199" s="139"/>
      <c r="R199" s="139"/>
      <c r="S199" s="148"/>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row>
    <row r="200" spans="1:56" x14ac:dyDescent="0.25">
      <c r="A200" s="139"/>
      <c r="B200" s="139"/>
      <c r="C200" s="145"/>
      <c r="D200" s="139"/>
      <c r="E200" s="139"/>
      <c r="F200" s="139"/>
      <c r="G200" s="139"/>
      <c r="H200" s="139"/>
      <c r="I200" s="139"/>
      <c r="J200" s="139"/>
      <c r="K200" s="139"/>
      <c r="L200" s="139"/>
      <c r="M200" s="139"/>
      <c r="N200" s="139"/>
      <c r="O200" s="145"/>
      <c r="P200" s="139"/>
      <c r="Q200" s="139"/>
      <c r="R200" s="139"/>
      <c r="S200" s="148"/>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row>
    <row r="201" spans="1:56" x14ac:dyDescent="0.25">
      <c r="A201" s="139"/>
      <c r="B201" s="139"/>
      <c r="C201" s="145"/>
      <c r="D201" s="139"/>
      <c r="E201" s="139"/>
      <c r="F201" s="139"/>
      <c r="G201" s="139"/>
      <c r="H201" s="139"/>
      <c r="I201" s="139"/>
      <c r="J201" s="139"/>
      <c r="K201" s="139"/>
      <c r="L201" s="139"/>
      <c r="M201" s="139"/>
      <c r="N201" s="139"/>
      <c r="O201" s="145"/>
      <c r="P201" s="139"/>
      <c r="Q201" s="139"/>
      <c r="R201" s="139"/>
      <c r="S201" s="148"/>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row>
    <row r="202" spans="1:56" x14ac:dyDescent="0.25">
      <c r="A202" s="139"/>
      <c r="B202" s="139"/>
      <c r="C202" s="145"/>
      <c r="D202" s="139"/>
      <c r="E202" s="139"/>
      <c r="F202" s="139"/>
      <c r="G202" s="139"/>
      <c r="H202" s="139"/>
      <c r="I202" s="139"/>
      <c r="J202" s="139"/>
      <c r="K202" s="139"/>
      <c r="L202" s="139"/>
      <c r="M202" s="139"/>
      <c r="N202" s="139"/>
      <c r="O202" s="145"/>
      <c r="P202" s="139"/>
      <c r="Q202" s="139"/>
      <c r="R202" s="139"/>
      <c r="S202" s="148"/>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row>
    <row r="203" spans="1:56" x14ac:dyDescent="0.25">
      <c r="A203" s="139"/>
      <c r="B203" s="139"/>
      <c r="C203" s="145"/>
      <c r="D203" s="139"/>
      <c r="E203" s="139"/>
      <c r="F203" s="139"/>
      <c r="G203" s="139"/>
      <c r="H203" s="139"/>
      <c r="I203" s="139"/>
      <c r="J203" s="139"/>
      <c r="K203" s="139"/>
      <c r="L203" s="139"/>
      <c r="M203" s="139"/>
      <c r="N203" s="139"/>
      <c r="O203" s="145"/>
      <c r="P203" s="139"/>
      <c r="Q203" s="139"/>
      <c r="R203" s="139"/>
      <c r="S203" s="148"/>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row>
    <row r="204" spans="1:56" x14ac:dyDescent="0.25">
      <c r="A204" s="139"/>
      <c r="B204" s="139"/>
      <c r="C204" s="145"/>
      <c r="D204" s="139"/>
      <c r="E204" s="139"/>
      <c r="F204" s="139"/>
      <c r="G204" s="139"/>
      <c r="H204" s="139"/>
      <c r="I204" s="139"/>
      <c r="J204" s="139"/>
      <c r="K204" s="139"/>
      <c r="L204" s="139"/>
      <c r="M204" s="139"/>
      <c r="N204" s="139"/>
      <c r="O204" s="145"/>
      <c r="P204" s="139"/>
      <c r="Q204" s="139"/>
      <c r="R204" s="139"/>
      <c r="S204" s="148"/>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row>
    <row r="205" spans="1:56" x14ac:dyDescent="0.25">
      <c r="A205" s="139"/>
      <c r="B205" s="139"/>
      <c r="C205" s="145"/>
      <c r="D205" s="139"/>
      <c r="E205" s="139"/>
      <c r="F205" s="139"/>
      <c r="G205" s="139"/>
      <c r="H205" s="139"/>
      <c r="I205" s="139"/>
      <c r="J205" s="139"/>
      <c r="K205" s="139"/>
      <c r="L205" s="139"/>
      <c r="M205" s="139"/>
      <c r="N205" s="139"/>
      <c r="O205" s="145"/>
      <c r="P205" s="139"/>
      <c r="Q205" s="139"/>
      <c r="R205" s="139"/>
      <c r="S205" s="148"/>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row>
    <row r="206" spans="1:56" x14ac:dyDescent="0.25">
      <c r="A206" s="139"/>
      <c r="B206" s="139"/>
      <c r="C206" s="145"/>
      <c r="D206" s="139"/>
      <c r="E206" s="139"/>
      <c r="F206" s="139"/>
      <c r="G206" s="139"/>
      <c r="H206" s="139"/>
      <c r="I206" s="139"/>
      <c r="J206" s="139"/>
      <c r="K206" s="139"/>
      <c r="L206" s="139"/>
      <c r="M206" s="139"/>
      <c r="N206" s="139"/>
      <c r="O206" s="145"/>
      <c r="P206" s="139"/>
      <c r="Q206" s="139"/>
      <c r="R206" s="139"/>
      <c r="S206" s="148"/>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row>
    <row r="207" spans="1:56" x14ac:dyDescent="0.25">
      <c r="A207" s="139"/>
      <c r="B207" s="139"/>
      <c r="C207" s="145"/>
      <c r="D207" s="139"/>
      <c r="E207" s="139"/>
      <c r="F207" s="139"/>
      <c r="G207" s="139"/>
      <c r="H207" s="139"/>
      <c r="I207" s="139"/>
      <c r="J207" s="139"/>
      <c r="K207" s="139"/>
      <c r="L207" s="139"/>
      <c r="M207" s="139"/>
      <c r="N207" s="139"/>
      <c r="O207" s="145"/>
      <c r="P207" s="139"/>
      <c r="Q207" s="139"/>
      <c r="R207" s="139"/>
      <c r="S207" s="148"/>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row>
    <row r="208" spans="1:56" x14ac:dyDescent="0.25">
      <c r="A208" s="139"/>
      <c r="B208" s="139"/>
      <c r="C208" s="145"/>
      <c r="D208" s="139"/>
      <c r="E208" s="139"/>
      <c r="F208" s="139"/>
      <c r="G208" s="139"/>
      <c r="H208" s="139"/>
      <c r="I208" s="139"/>
      <c r="J208" s="139"/>
      <c r="K208" s="139"/>
      <c r="L208" s="139"/>
      <c r="M208" s="139"/>
      <c r="N208" s="139"/>
      <c r="O208" s="145"/>
      <c r="P208" s="139"/>
      <c r="Q208" s="139"/>
      <c r="R208" s="139"/>
      <c r="S208" s="148"/>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row>
    <row r="209" spans="1:56" x14ac:dyDescent="0.25">
      <c r="A209" s="139"/>
      <c r="B209" s="139"/>
      <c r="C209" s="145"/>
      <c r="D209" s="139"/>
      <c r="E209" s="139"/>
      <c r="F209" s="139"/>
      <c r="G209" s="139"/>
      <c r="H209" s="139"/>
      <c r="I209" s="139"/>
      <c r="J209" s="139"/>
      <c r="K209" s="139"/>
      <c r="L209" s="139"/>
      <c r="M209" s="139"/>
      <c r="N209" s="139"/>
      <c r="O209" s="145"/>
      <c r="P209" s="139"/>
      <c r="Q209" s="139"/>
      <c r="R209" s="139"/>
      <c r="S209" s="148"/>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row>
    <row r="210" spans="1:56" x14ac:dyDescent="0.25">
      <c r="A210" s="139"/>
      <c r="B210" s="139"/>
      <c r="C210" s="145"/>
      <c r="D210" s="139"/>
      <c r="E210" s="139"/>
      <c r="F210" s="139"/>
      <c r="G210" s="139"/>
      <c r="H210" s="139"/>
      <c r="I210" s="139"/>
      <c r="J210" s="139"/>
      <c r="K210" s="139"/>
      <c r="L210" s="139"/>
      <c r="M210" s="139"/>
      <c r="N210" s="139"/>
      <c r="O210" s="145"/>
      <c r="P210" s="139"/>
      <c r="Q210" s="139"/>
      <c r="R210" s="139"/>
      <c r="S210" s="148"/>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row>
    <row r="211" spans="1:56" x14ac:dyDescent="0.25">
      <c r="A211" s="139"/>
      <c r="B211" s="139"/>
      <c r="C211" s="145"/>
      <c r="D211" s="139"/>
      <c r="E211" s="139"/>
      <c r="F211" s="139"/>
      <c r="G211" s="139"/>
      <c r="H211" s="139"/>
      <c r="I211" s="139"/>
      <c r="J211" s="139"/>
      <c r="K211" s="139"/>
      <c r="L211" s="139"/>
      <c r="M211" s="139"/>
      <c r="N211" s="139"/>
      <c r="O211" s="145"/>
      <c r="P211" s="139"/>
      <c r="Q211" s="139"/>
      <c r="R211" s="139"/>
      <c r="S211" s="148"/>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row>
    <row r="212" spans="1:56" x14ac:dyDescent="0.25">
      <c r="A212" s="139"/>
      <c r="B212" s="139"/>
      <c r="C212" s="145"/>
      <c r="D212" s="139"/>
      <c r="E212" s="139"/>
      <c r="F212" s="139"/>
      <c r="G212" s="139"/>
      <c r="H212" s="139"/>
      <c r="I212" s="139"/>
      <c r="J212" s="139"/>
      <c r="K212" s="139"/>
      <c r="L212" s="139"/>
      <c r="M212" s="139"/>
      <c r="N212" s="139"/>
      <c r="O212" s="145"/>
      <c r="P212" s="139"/>
      <c r="Q212" s="139"/>
      <c r="R212" s="139"/>
      <c r="S212" s="148"/>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row>
    <row r="213" spans="1:56" x14ac:dyDescent="0.25">
      <c r="A213" s="139"/>
      <c r="B213" s="139"/>
      <c r="C213" s="145"/>
      <c r="D213" s="139"/>
      <c r="E213" s="139"/>
      <c r="F213" s="139"/>
      <c r="G213" s="139"/>
      <c r="H213" s="139"/>
      <c r="I213" s="139"/>
      <c r="J213" s="139"/>
      <c r="K213" s="139"/>
      <c r="L213" s="139"/>
      <c r="M213" s="139"/>
      <c r="N213" s="139"/>
      <c r="O213" s="145"/>
      <c r="P213" s="139"/>
      <c r="Q213" s="139"/>
      <c r="R213" s="139"/>
      <c r="S213" s="148"/>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row>
    <row r="214" spans="1:56" x14ac:dyDescent="0.25">
      <c r="A214" s="139"/>
      <c r="B214" s="139"/>
      <c r="C214" s="145"/>
      <c r="D214" s="139"/>
      <c r="E214" s="139"/>
      <c r="F214" s="139"/>
      <c r="G214" s="139"/>
      <c r="H214" s="139"/>
      <c r="I214" s="139"/>
      <c r="J214" s="139"/>
      <c r="K214" s="139"/>
      <c r="L214" s="139"/>
      <c r="M214" s="139"/>
      <c r="N214" s="139"/>
      <c r="O214" s="145"/>
      <c r="P214" s="139"/>
      <c r="Q214" s="139"/>
      <c r="R214" s="139"/>
      <c r="S214" s="148"/>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row>
    <row r="215" spans="1:56" x14ac:dyDescent="0.25">
      <c r="A215" s="139"/>
      <c r="B215" s="139"/>
      <c r="C215" s="145"/>
      <c r="D215" s="139"/>
      <c r="E215" s="139"/>
      <c r="F215" s="139"/>
      <c r="G215" s="139"/>
      <c r="H215" s="139"/>
      <c r="I215" s="139"/>
      <c r="J215" s="139"/>
      <c r="K215" s="139"/>
      <c r="L215" s="139"/>
      <c r="M215" s="139"/>
      <c r="N215" s="139"/>
      <c r="O215" s="145"/>
      <c r="P215" s="139"/>
      <c r="Q215" s="139"/>
      <c r="R215" s="139"/>
      <c r="S215" s="148"/>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row>
    <row r="216" spans="1:56" x14ac:dyDescent="0.25">
      <c r="A216" s="139"/>
      <c r="B216" s="139"/>
      <c r="C216" s="145"/>
      <c r="D216" s="139"/>
      <c r="E216" s="139"/>
      <c r="F216" s="139"/>
      <c r="G216" s="139"/>
      <c r="H216" s="139"/>
      <c r="I216" s="139"/>
      <c r="J216" s="139"/>
      <c r="K216" s="139"/>
      <c r="L216" s="139"/>
      <c r="M216" s="139"/>
      <c r="N216" s="139"/>
      <c r="O216" s="145"/>
      <c r="P216" s="139"/>
      <c r="Q216" s="139"/>
      <c r="R216" s="139"/>
      <c r="S216" s="148"/>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row>
    <row r="217" spans="1:56" x14ac:dyDescent="0.25">
      <c r="A217" s="139"/>
      <c r="B217" s="139"/>
      <c r="C217" s="145"/>
      <c r="D217" s="139"/>
      <c r="E217" s="139"/>
      <c r="F217" s="139"/>
      <c r="G217" s="139"/>
      <c r="H217" s="139"/>
      <c r="I217" s="139"/>
      <c r="J217" s="139"/>
      <c r="K217" s="139"/>
      <c r="L217" s="139"/>
      <c r="M217" s="139"/>
      <c r="N217" s="139"/>
      <c r="O217" s="145"/>
      <c r="P217" s="139"/>
      <c r="Q217" s="139"/>
      <c r="R217" s="139"/>
      <c r="S217" s="148"/>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row>
    <row r="218" spans="1:56" x14ac:dyDescent="0.25">
      <c r="A218" s="139"/>
      <c r="B218" s="139"/>
      <c r="C218" s="145"/>
      <c r="D218" s="139"/>
      <c r="E218" s="139"/>
      <c r="F218" s="139"/>
      <c r="G218" s="139"/>
      <c r="H218" s="139"/>
      <c r="I218" s="139"/>
      <c r="J218" s="139"/>
      <c r="K218" s="139"/>
      <c r="L218" s="139"/>
      <c r="M218" s="139"/>
      <c r="N218" s="139"/>
      <c r="O218" s="145"/>
      <c r="P218" s="139"/>
      <c r="Q218" s="139"/>
      <c r="R218" s="139"/>
      <c r="S218" s="148"/>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row>
    <row r="219" spans="1:56" x14ac:dyDescent="0.25">
      <c r="A219" s="139"/>
      <c r="B219" s="139"/>
      <c r="C219" s="145"/>
      <c r="D219" s="139"/>
      <c r="E219" s="139"/>
      <c r="F219" s="139"/>
      <c r="G219" s="139"/>
      <c r="H219" s="139"/>
      <c r="I219" s="139"/>
      <c r="J219" s="139"/>
      <c r="K219" s="139"/>
      <c r="L219" s="139"/>
      <c r="M219" s="139"/>
      <c r="N219" s="139"/>
      <c r="O219" s="145"/>
      <c r="P219" s="139"/>
      <c r="Q219" s="139"/>
      <c r="R219" s="139"/>
      <c r="S219" s="148"/>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row>
    <row r="220" spans="1:56" x14ac:dyDescent="0.25">
      <c r="A220" s="139"/>
      <c r="B220" s="139"/>
      <c r="C220" s="145"/>
      <c r="D220" s="139"/>
      <c r="E220" s="139"/>
      <c r="F220" s="139"/>
      <c r="G220" s="139"/>
      <c r="H220" s="139"/>
      <c r="I220" s="139"/>
      <c r="J220" s="139"/>
      <c r="K220" s="139"/>
      <c r="L220" s="139"/>
      <c r="M220" s="139"/>
      <c r="N220" s="139"/>
      <c r="O220" s="145"/>
      <c r="P220" s="139"/>
      <c r="Q220" s="139"/>
      <c r="R220" s="139"/>
      <c r="S220" s="148"/>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row>
    <row r="221" spans="1:56" x14ac:dyDescent="0.25">
      <c r="A221" s="139"/>
      <c r="B221" s="139"/>
      <c r="C221" s="145"/>
      <c r="D221" s="139"/>
      <c r="E221" s="139"/>
      <c r="F221" s="139"/>
      <c r="G221" s="139"/>
      <c r="H221" s="139"/>
      <c r="I221" s="139"/>
      <c r="J221" s="139"/>
      <c r="K221" s="139"/>
      <c r="L221" s="139"/>
      <c r="M221" s="139"/>
      <c r="N221" s="139"/>
      <c r="O221" s="145"/>
      <c r="P221" s="139"/>
      <c r="Q221" s="139"/>
      <c r="R221" s="139"/>
      <c r="S221" s="148"/>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row>
    <row r="222" spans="1:56" x14ac:dyDescent="0.25">
      <c r="A222" s="139"/>
      <c r="B222" s="139"/>
      <c r="C222" s="145"/>
      <c r="D222" s="139"/>
      <c r="E222" s="139"/>
      <c r="F222" s="139"/>
      <c r="G222" s="139"/>
      <c r="H222" s="139"/>
      <c r="I222" s="139"/>
      <c r="J222" s="139"/>
      <c r="K222" s="139"/>
      <c r="L222" s="139"/>
      <c r="M222" s="139"/>
      <c r="N222" s="139"/>
      <c r="O222" s="145"/>
      <c r="P222" s="139"/>
      <c r="Q222" s="139"/>
      <c r="R222" s="139"/>
      <c r="S222" s="148"/>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row>
    <row r="223" spans="1:56" x14ac:dyDescent="0.25">
      <c r="A223" s="139"/>
      <c r="B223" s="139"/>
      <c r="C223" s="145"/>
      <c r="D223" s="139"/>
      <c r="E223" s="139"/>
      <c r="F223" s="139"/>
      <c r="G223" s="139"/>
      <c r="H223" s="139"/>
      <c r="I223" s="139"/>
      <c r="J223" s="139"/>
      <c r="K223" s="139"/>
      <c r="L223" s="139"/>
      <c r="M223" s="139"/>
      <c r="N223" s="139"/>
      <c r="O223" s="145"/>
      <c r="P223" s="139"/>
      <c r="Q223" s="139"/>
      <c r="R223" s="139"/>
      <c r="S223" s="148"/>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row>
    <row r="224" spans="1:56" x14ac:dyDescent="0.25">
      <c r="A224" s="139"/>
      <c r="B224" s="139"/>
      <c r="C224" s="145"/>
      <c r="D224" s="139"/>
      <c r="E224" s="139"/>
      <c r="F224" s="139"/>
      <c r="G224" s="139"/>
      <c r="H224" s="139"/>
      <c r="I224" s="139"/>
      <c r="J224" s="139"/>
      <c r="K224" s="139"/>
      <c r="L224" s="139"/>
      <c r="M224" s="139"/>
      <c r="N224" s="139"/>
      <c r="O224" s="145"/>
      <c r="P224" s="139"/>
      <c r="Q224" s="139"/>
      <c r="R224" s="139"/>
      <c r="S224" s="148"/>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row>
    <row r="225" spans="1:56" x14ac:dyDescent="0.25">
      <c r="A225" s="139"/>
      <c r="B225" s="139"/>
      <c r="C225" s="145"/>
      <c r="D225" s="139"/>
      <c r="E225" s="139"/>
      <c r="F225" s="139"/>
      <c r="G225" s="139"/>
      <c r="H225" s="139"/>
      <c r="I225" s="139"/>
      <c r="J225" s="139"/>
      <c r="K225" s="139"/>
      <c r="L225" s="139"/>
      <c r="M225" s="139"/>
      <c r="N225" s="139"/>
      <c r="O225" s="145"/>
      <c r="P225" s="139"/>
      <c r="Q225" s="139"/>
      <c r="R225" s="139"/>
      <c r="S225" s="148"/>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row>
    <row r="226" spans="1:56" x14ac:dyDescent="0.25">
      <c r="A226" s="139"/>
      <c r="B226" s="139"/>
      <c r="C226" s="145"/>
      <c r="D226" s="139"/>
      <c r="E226" s="139"/>
      <c r="F226" s="139"/>
      <c r="G226" s="139"/>
      <c r="H226" s="139"/>
      <c r="I226" s="139"/>
      <c r="J226" s="139"/>
      <c r="K226" s="139"/>
      <c r="L226" s="139"/>
      <c r="M226" s="139"/>
      <c r="N226" s="139"/>
      <c r="O226" s="145"/>
      <c r="P226" s="139"/>
      <c r="Q226" s="139"/>
      <c r="R226" s="139"/>
      <c r="S226" s="148"/>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row>
    <row r="227" spans="1:56" x14ac:dyDescent="0.25">
      <c r="A227" s="139"/>
      <c r="B227" s="139"/>
      <c r="C227" s="145"/>
      <c r="D227" s="139"/>
      <c r="E227" s="139"/>
      <c r="F227" s="139"/>
      <c r="G227" s="139"/>
      <c r="H227" s="139"/>
      <c r="I227" s="139"/>
      <c r="J227" s="139"/>
      <c r="K227" s="139"/>
      <c r="L227" s="139"/>
      <c r="M227" s="139"/>
      <c r="N227" s="139"/>
      <c r="O227" s="145"/>
      <c r="P227" s="139"/>
      <c r="Q227" s="139"/>
      <c r="R227" s="139"/>
      <c r="S227" s="148"/>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row>
    <row r="228" spans="1:56" x14ac:dyDescent="0.25">
      <c r="A228" s="139"/>
      <c r="B228" s="139"/>
      <c r="C228" s="145"/>
      <c r="D228" s="139"/>
      <c r="E228" s="139"/>
      <c r="F228" s="139"/>
      <c r="G228" s="139"/>
      <c r="H228" s="139"/>
      <c r="I228" s="139"/>
      <c r="J228" s="139"/>
      <c r="K228" s="139"/>
      <c r="L228" s="139"/>
      <c r="M228" s="139"/>
      <c r="N228" s="139"/>
      <c r="O228" s="145"/>
      <c r="P228" s="139"/>
      <c r="Q228" s="139"/>
      <c r="R228" s="139"/>
      <c r="S228" s="148"/>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row>
    <row r="229" spans="1:56" x14ac:dyDescent="0.25">
      <c r="A229" s="139"/>
      <c r="B229" s="139"/>
      <c r="C229" s="145"/>
      <c r="D229" s="139"/>
      <c r="E229" s="139"/>
      <c r="F229" s="139"/>
      <c r="G229" s="139"/>
      <c r="H229" s="139"/>
      <c r="I229" s="139"/>
      <c r="J229" s="139"/>
      <c r="K229" s="139"/>
      <c r="L229" s="139"/>
      <c r="M229" s="139"/>
      <c r="N229" s="139"/>
      <c r="O229" s="145"/>
      <c r="P229" s="139"/>
      <c r="Q229" s="139"/>
      <c r="R229" s="139"/>
      <c r="S229" s="148"/>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row>
    <row r="230" spans="1:56" x14ac:dyDescent="0.25">
      <c r="A230" s="139"/>
      <c r="B230" s="139"/>
      <c r="C230" s="145"/>
      <c r="D230" s="139"/>
      <c r="E230" s="139"/>
      <c r="F230" s="139"/>
      <c r="G230" s="139"/>
      <c r="H230" s="139"/>
      <c r="I230" s="139"/>
      <c r="J230" s="139"/>
      <c r="K230" s="139"/>
      <c r="L230" s="139"/>
      <c r="M230" s="139"/>
      <c r="N230" s="139"/>
      <c r="O230" s="145"/>
      <c r="P230" s="139"/>
      <c r="Q230" s="139"/>
      <c r="R230" s="139"/>
      <c r="S230" s="148"/>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row>
    <row r="231" spans="1:56" x14ac:dyDescent="0.25">
      <c r="A231" s="139"/>
      <c r="B231" s="139"/>
      <c r="C231" s="145"/>
      <c r="D231" s="139"/>
      <c r="E231" s="139"/>
      <c r="F231" s="139"/>
      <c r="G231" s="139"/>
      <c r="H231" s="139"/>
      <c r="I231" s="139"/>
      <c r="J231" s="139"/>
      <c r="K231" s="139"/>
      <c r="L231" s="139"/>
      <c r="M231" s="139"/>
      <c r="N231" s="139"/>
      <c r="O231" s="145"/>
      <c r="P231" s="139"/>
      <c r="Q231" s="139"/>
      <c r="R231" s="139"/>
      <c r="S231" s="148"/>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row>
    <row r="232" spans="1:56" x14ac:dyDescent="0.25">
      <c r="A232" s="139"/>
      <c r="B232" s="139"/>
      <c r="C232" s="145"/>
      <c r="D232" s="139"/>
      <c r="E232" s="139"/>
      <c r="F232" s="139"/>
      <c r="G232" s="139"/>
      <c r="H232" s="139"/>
      <c r="I232" s="139"/>
      <c r="J232" s="139"/>
      <c r="K232" s="139"/>
      <c r="L232" s="139"/>
      <c r="M232" s="139"/>
      <c r="N232" s="139"/>
      <c r="O232" s="145"/>
      <c r="P232" s="139"/>
      <c r="Q232" s="139"/>
      <c r="R232" s="139"/>
      <c r="S232" s="148"/>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row>
    <row r="233" spans="1:56" x14ac:dyDescent="0.25">
      <c r="A233" s="139"/>
      <c r="B233" s="139"/>
      <c r="C233" s="145"/>
      <c r="D233" s="139"/>
      <c r="E233" s="139"/>
      <c r="F233" s="139"/>
      <c r="G233" s="139"/>
      <c r="H233" s="139"/>
      <c r="I233" s="139"/>
      <c r="J233" s="139"/>
      <c r="K233" s="139"/>
      <c r="L233" s="139"/>
      <c r="M233" s="139"/>
      <c r="N233" s="139"/>
      <c r="O233" s="145"/>
      <c r="P233" s="139"/>
      <c r="Q233" s="139"/>
      <c r="R233" s="139"/>
      <c r="S233" s="148"/>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row>
    <row r="234" spans="1:56" x14ac:dyDescent="0.25">
      <c r="A234" s="139"/>
      <c r="B234" s="139"/>
      <c r="C234" s="145"/>
      <c r="D234" s="139"/>
      <c r="E234" s="139"/>
      <c r="F234" s="139"/>
      <c r="G234" s="139"/>
      <c r="H234" s="139"/>
      <c r="I234" s="139"/>
      <c r="J234" s="139"/>
      <c r="K234" s="139"/>
      <c r="L234" s="139"/>
      <c r="M234" s="139"/>
      <c r="N234" s="139"/>
      <c r="O234" s="145"/>
      <c r="P234" s="139"/>
      <c r="Q234" s="139"/>
      <c r="R234" s="139"/>
      <c r="S234" s="148"/>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row>
    <row r="235" spans="1:56" x14ac:dyDescent="0.25">
      <c r="A235" s="139"/>
      <c r="B235" s="139"/>
      <c r="C235" s="145"/>
      <c r="D235" s="139"/>
      <c r="E235" s="139"/>
      <c r="F235" s="139"/>
      <c r="G235" s="139"/>
      <c r="H235" s="139"/>
      <c r="I235" s="139"/>
      <c r="J235" s="139"/>
      <c r="K235" s="139"/>
      <c r="L235" s="139"/>
      <c r="M235" s="139"/>
      <c r="N235" s="139"/>
      <c r="O235" s="145"/>
      <c r="P235" s="139"/>
      <c r="Q235" s="139"/>
      <c r="R235" s="139"/>
      <c r="S235" s="148"/>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row>
    <row r="236" spans="1:56" x14ac:dyDescent="0.25">
      <c r="A236" s="139"/>
      <c r="B236" s="139"/>
      <c r="C236" s="145"/>
      <c r="D236" s="139"/>
      <c r="E236" s="139"/>
      <c r="F236" s="139"/>
      <c r="G236" s="139"/>
      <c r="H236" s="139"/>
      <c r="I236" s="139"/>
      <c r="J236" s="139"/>
      <c r="K236" s="139"/>
      <c r="L236" s="139"/>
      <c r="M236" s="139"/>
      <c r="N236" s="139"/>
      <c r="O236" s="145"/>
      <c r="P236" s="139"/>
      <c r="Q236" s="139"/>
      <c r="R236" s="139"/>
      <c r="S236" s="148"/>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row>
    <row r="237" spans="1:56" x14ac:dyDescent="0.25">
      <c r="A237" s="139"/>
      <c r="B237" s="139"/>
      <c r="C237" s="145"/>
      <c r="D237" s="139"/>
      <c r="E237" s="139"/>
      <c r="F237" s="139"/>
      <c r="G237" s="139"/>
      <c r="H237" s="139"/>
      <c r="I237" s="139"/>
      <c r="J237" s="139"/>
      <c r="K237" s="139"/>
      <c r="L237" s="139"/>
      <c r="M237" s="139"/>
      <c r="N237" s="139"/>
      <c r="O237" s="145"/>
      <c r="P237" s="139"/>
      <c r="Q237" s="139"/>
      <c r="R237" s="139"/>
      <c r="S237" s="148"/>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row>
    <row r="238" spans="1:56" x14ac:dyDescent="0.25">
      <c r="A238" s="139"/>
      <c r="B238" s="139"/>
      <c r="C238" s="145"/>
      <c r="D238" s="139"/>
      <c r="E238" s="139"/>
      <c r="F238" s="139"/>
      <c r="G238" s="139"/>
      <c r="H238" s="139"/>
      <c r="I238" s="139"/>
      <c r="J238" s="139"/>
      <c r="K238" s="139"/>
      <c r="L238" s="139"/>
      <c r="M238" s="139"/>
      <c r="N238" s="139"/>
      <c r="O238" s="145"/>
      <c r="P238" s="139"/>
      <c r="Q238" s="139"/>
      <c r="R238" s="139"/>
      <c r="S238" s="148"/>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row>
    <row r="239" spans="1:56" x14ac:dyDescent="0.25">
      <c r="A239" s="139"/>
      <c r="B239" s="139"/>
      <c r="C239" s="145"/>
      <c r="D239" s="139"/>
      <c r="E239" s="139"/>
      <c r="F239" s="139"/>
      <c r="G239" s="139"/>
      <c r="H239" s="139"/>
      <c r="I239" s="139"/>
      <c r="J239" s="139"/>
      <c r="K239" s="139"/>
      <c r="L239" s="139"/>
      <c r="M239" s="139"/>
      <c r="N239" s="139"/>
      <c r="O239" s="145"/>
      <c r="P239" s="139"/>
      <c r="Q239" s="139"/>
      <c r="R239" s="139"/>
      <c r="S239" s="148"/>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row>
    <row r="240" spans="1:56" x14ac:dyDescent="0.25">
      <c r="A240" s="139"/>
      <c r="B240" s="139"/>
      <c r="C240" s="145"/>
      <c r="D240" s="139"/>
      <c r="E240" s="139"/>
      <c r="F240" s="139"/>
      <c r="G240" s="139"/>
      <c r="H240" s="139"/>
      <c r="I240" s="139"/>
      <c r="J240" s="139"/>
      <c r="K240" s="139"/>
      <c r="L240" s="139"/>
      <c r="M240" s="139"/>
      <c r="N240" s="139"/>
      <c r="O240" s="145"/>
      <c r="P240" s="139"/>
      <c r="Q240" s="139"/>
      <c r="R240" s="139"/>
      <c r="S240" s="148"/>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row>
    <row r="241" spans="1:56" x14ac:dyDescent="0.25">
      <c r="A241" s="139"/>
      <c r="B241" s="139"/>
      <c r="C241" s="145"/>
      <c r="D241" s="139"/>
      <c r="E241" s="139"/>
      <c r="F241" s="139"/>
      <c r="G241" s="139"/>
      <c r="H241" s="139"/>
      <c r="I241" s="139"/>
      <c r="J241" s="139"/>
      <c r="K241" s="139"/>
      <c r="L241" s="139"/>
      <c r="M241" s="139"/>
      <c r="N241" s="139"/>
      <c r="O241" s="145"/>
      <c r="P241" s="139"/>
      <c r="Q241" s="139"/>
      <c r="R241" s="139"/>
      <c r="S241" s="148"/>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row>
    <row r="242" spans="1:56" x14ac:dyDescent="0.25">
      <c r="A242" s="139"/>
      <c r="B242" s="139"/>
      <c r="C242" s="145"/>
      <c r="D242" s="139"/>
      <c r="E242" s="139"/>
      <c r="F242" s="139"/>
      <c r="G242" s="139"/>
      <c r="H242" s="139"/>
      <c r="I242" s="139"/>
      <c r="J242" s="139"/>
      <c r="K242" s="139"/>
      <c r="L242" s="139"/>
      <c r="M242" s="139"/>
      <c r="N242" s="139"/>
      <c r="O242" s="145"/>
      <c r="P242" s="139"/>
      <c r="Q242" s="139"/>
      <c r="R242" s="139"/>
      <c r="S242" s="148"/>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row>
    <row r="243" spans="1:56" x14ac:dyDescent="0.25">
      <c r="A243" s="139"/>
      <c r="B243" s="139"/>
      <c r="C243" s="145"/>
      <c r="D243" s="139"/>
      <c r="E243" s="139"/>
      <c r="F243" s="139"/>
      <c r="G243" s="139"/>
      <c r="H243" s="139"/>
      <c r="I243" s="139"/>
      <c r="J243" s="139"/>
      <c r="K243" s="139"/>
      <c r="L243" s="139"/>
      <c r="M243" s="139"/>
      <c r="N243" s="139"/>
      <c r="O243" s="145"/>
      <c r="P243" s="139"/>
      <c r="Q243" s="139"/>
      <c r="R243" s="139"/>
      <c r="S243" s="148"/>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row>
    <row r="244" spans="1:56" x14ac:dyDescent="0.25">
      <c r="A244" s="139"/>
      <c r="B244" s="139"/>
      <c r="C244" s="145"/>
      <c r="D244" s="139"/>
      <c r="E244" s="139"/>
      <c r="F244" s="139"/>
      <c r="G244" s="139"/>
      <c r="H244" s="139"/>
      <c r="I244" s="139"/>
      <c r="J244" s="139"/>
      <c r="K244" s="139"/>
      <c r="L244" s="139"/>
      <c r="M244" s="139"/>
      <c r="N244" s="139"/>
      <c r="O244" s="145"/>
      <c r="P244" s="139"/>
      <c r="Q244" s="139"/>
      <c r="R244" s="139"/>
      <c r="S244" s="148"/>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row>
    <row r="245" spans="1:56" x14ac:dyDescent="0.25">
      <c r="A245" s="139"/>
      <c r="B245" s="139"/>
      <c r="C245" s="145"/>
      <c r="D245" s="139"/>
      <c r="E245" s="139"/>
      <c r="F245" s="139"/>
      <c r="G245" s="139"/>
      <c r="H245" s="139"/>
      <c r="I245" s="139"/>
      <c r="J245" s="139"/>
      <c r="K245" s="139"/>
      <c r="L245" s="139"/>
      <c r="M245" s="139"/>
      <c r="N245" s="139"/>
      <c r="O245" s="145"/>
      <c r="P245" s="139"/>
      <c r="Q245" s="139"/>
      <c r="R245" s="139"/>
      <c r="S245" s="148"/>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row>
    <row r="246" spans="1:56" x14ac:dyDescent="0.25">
      <c r="A246" s="139"/>
      <c r="B246" s="139"/>
      <c r="C246" s="145"/>
      <c r="D246" s="139"/>
      <c r="E246" s="139"/>
      <c r="F246" s="139"/>
      <c r="G246" s="139"/>
      <c r="H246" s="139"/>
      <c r="I246" s="139"/>
      <c r="J246" s="139"/>
      <c r="K246" s="139"/>
      <c r="L246" s="139"/>
      <c r="M246" s="139"/>
      <c r="N246" s="139"/>
      <c r="O246" s="145"/>
      <c r="P246" s="139"/>
      <c r="Q246" s="139"/>
      <c r="R246" s="139"/>
      <c r="S246" s="148"/>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row>
    <row r="247" spans="1:56" x14ac:dyDescent="0.25">
      <c r="A247" s="139"/>
      <c r="B247" s="139"/>
      <c r="C247" s="145"/>
      <c r="D247" s="139"/>
      <c r="E247" s="139"/>
      <c r="F247" s="139"/>
      <c r="G247" s="139"/>
      <c r="H247" s="139"/>
      <c r="I247" s="139"/>
      <c r="J247" s="139"/>
      <c r="K247" s="139"/>
      <c r="L247" s="139"/>
      <c r="M247" s="139"/>
      <c r="N247" s="139"/>
      <c r="O247" s="145"/>
      <c r="P247" s="139"/>
      <c r="Q247" s="139"/>
      <c r="R247" s="139"/>
      <c r="S247" s="148"/>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row>
    <row r="248" spans="1:56" x14ac:dyDescent="0.25">
      <c r="A248" s="139"/>
      <c r="B248" s="139"/>
      <c r="C248" s="145"/>
      <c r="D248" s="139"/>
      <c r="E248" s="139"/>
      <c r="F248" s="139"/>
      <c r="G248" s="139"/>
      <c r="H248" s="139"/>
      <c r="I248" s="139"/>
      <c r="J248" s="139"/>
      <c r="K248" s="139"/>
      <c r="L248" s="139"/>
      <c r="M248" s="139"/>
      <c r="N248" s="139"/>
      <c r="O248" s="145"/>
      <c r="P248" s="139"/>
      <c r="Q248" s="139"/>
      <c r="R248" s="139"/>
      <c r="S248" s="148"/>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row>
    <row r="249" spans="1:56" x14ac:dyDescent="0.25">
      <c r="A249" s="139"/>
      <c r="B249" s="139"/>
      <c r="C249" s="145"/>
      <c r="D249" s="139"/>
      <c r="E249" s="139"/>
      <c r="F249" s="139"/>
      <c r="G249" s="139"/>
      <c r="H249" s="139"/>
      <c r="I249" s="139"/>
      <c r="J249" s="139"/>
      <c r="K249" s="139"/>
      <c r="L249" s="139"/>
      <c r="M249" s="139"/>
      <c r="N249" s="139"/>
      <c r="O249" s="145"/>
      <c r="P249" s="139"/>
      <c r="Q249" s="139"/>
      <c r="R249" s="139"/>
      <c r="S249" s="148"/>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row>
    <row r="250" spans="1:56" x14ac:dyDescent="0.25">
      <c r="A250" s="139"/>
      <c r="B250" s="139"/>
      <c r="C250" s="145"/>
      <c r="D250" s="139"/>
      <c r="E250" s="139"/>
      <c r="F250" s="139"/>
      <c r="G250" s="139"/>
      <c r="H250" s="139"/>
      <c r="I250" s="139"/>
      <c r="J250" s="139"/>
      <c r="K250" s="139"/>
      <c r="L250" s="139"/>
      <c r="M250" s="139"/>
      <c r="N250" s="139"/>
      <c r="O250" s="145"/>
      <c r="P250" s="139"/>
      <c r="Q250" s="139"/>
      <c r="R250" s="139"/>
      <c r="S250" s="148"/>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row>
    <row r="251" spans="1:56" x14ac:dyDescent="0.25">
      <c r="A251" s="139"/>
      <c r="B251" s="139"/>
      <c r="C251" s="145"/>
      <c r="D251" s="139"/>
      <c r="E251" s="139"/>
      <c r="F251" s="139"/>
      <c r="G251" s="139"/>
      <c r="H251" s="139"/>
      <c r="I251" s="139"/>
      <c r="J251" s="139"/>
      <c r="K251" s="139"/>
      <c r="L251" s="139"/>
      <c r="M251" s="139"/>
      <c r="N251" s="139"/>
      <c r="O251" s="145"/>
      <c r="P251" s="139"/>
      <c r="Q251" s="139"/>
      <c r="R251" s="139"/>
      <c r="S251" s="148"/>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row>
    <row r="252" spans="1:56" x14ac:dyDescent="0.25">
      <c r="A252" s="139"/>
      <c r="B252" s="139"/>
      <c r="C252" s="145"/>
      <c r="D252" s="139"/>
      <c r="E252" s="139"/>
      <c r="F252" s="139"/>
      <c r="G252" s="139"/>
      <c r="H252" s="139"/>
      <c r="I252" s="139"/>
      <c r="J252" s="139"/>
      <c r="K252" s="139"/>
      <c r="L252" s="139"/>
      <c r="M252" s="139"/>
      <c r="N252" s="139"/>
      <c r="O252" s="145"/>
      <c r="P252" s="139"/>
      <c r="Q252" s="139"/>
      <c r="R252" s="139"/>
      <c r="S252" s="148"/>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row>
    <row r="253" spans="1:56" x14ac:dyDescent="0.25">
      <c r="A253" s="139"/>
      <c r="B253" s="139"/>
      <c r="C253" s="145"/>
      <c r="D253" s="139"/>
      <c r="E253" s="139"/>
      <c r="F253" s="139"/>
      <c r="G253" s="139"/>
      <c r="H253" s="139"/>
      <c r="I253" s="139"/>
      <c r="J253" s="139"/>
      <c r="K253" s="139"/>
      <c r="L253" s="139"/>
      <c r="M253" s="139"/>
      <c r="N253" s="139"/>
      <c r="O253" s="145"/>
      <c r="P253" s="139"/>
      <c r="Q253" s="139"/>
      <c r="R253" s="139"/>
      <c r="S253" s="148"/>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row>
    <row r="254" spans="1:56" x14ac:dyDescent="0.25">
      <c r="A254" s="139"/>
      <c r="B254" s="139"/>
      <c r="C254" s="145"/>
      <c r="D254" s="139"/>
      <c r="E254" s="139"/>
      <c r="F254" s="139"/>
      <c r="G254" s="139"/>
      <c r="H254" s="139"/>
      <c r="I254" s="139"/>
      <c r="J254" s="139"/>
      <c r="K254" s="139"/>
      <c r="L254" s="139"/>
      <c r="M254" s="139"/>
      <c r="N254" s="139"/>
      <c r="O254" s="145"/>
      <c r="P254" s="139"/>
      <c r="Q254" s="139"/>
      <c r="R254" s="139"/>
      <c r="S254" s="148"/>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row>
    <row r="255" spans="1:56" x14ac:dyDescent="0.25">
      <c r="A255" s="139"/>
      <c r="B255" s="139"/>
      <c r="C255" s="145"/>
      <c r="D255" s="139"/>
      <c r="E255" s="139"/>
      <c r="F255" s="139"/>
      <c r="G255" s="139"/>
      <c r="H255" s="139"/>
      <c r="I255" s="139"/>
      <c r="J255" s="139"/>
      <c r="K255" s="139"/>
      <c r="L255" s="139"/>
      <c r="M255" s="139"/>
      <c r="N255" s="139"/>
      <c r="O255" s="145"/>
      <c r="P255" s="139"/>
      <c r="Q255" s="139"/>
      <c r="R255" s="139"/>
      <c r="S255" s="148"/>
      <c r="T255" s="139"/>
      <c r="U255" s="139"/>
      <c r="V255" s="139"/>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row>
    <row r="256" spans="1:56" x14ac:dyDescent="0.25">
      <c r="A256" s="139"/>
      <c r="B256" s="139"/>
      <c r="C256" s="145"/>
      <c r="D256" s="139"/>
      <c r="E256" s="139"/>
      <c r="F256" s="139"/>
      <c r="G256" s="139"/>
      <c r="H256" s="139"/>
      <c r="I256" s="139"/>
      <c r="J256" s="139"/>
      <c r="K256" s="139"/>
      <c r="L256" s="139"/>
      <c r="M256" s="139"/>
      <c r="N256" s="139"/>
      <c r="O256" s="145"/>
      <c r="P256" s="139"/>
      <c r="Q256" s="139"/>
      <c r="R256" s="139"/>
      <c r="S256" s="148"/>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row>
    <row r="257" spans="1:56" x14ac:dyDescent="0.25">
      <c r="A257" s="139"/>
      <c r="B257" s="139"/>
      <c r="C257" s="145"/>
      <c r="D257" s="139"/>
      <c r="E257" s="139"/>
      <c r="F257" s="139"/>
      <c r="G257" s="139"/>
      <c r="H257" s="139"/>
      <c r="I257" s="139"/>
      <c r="J257" s="139"/>
      <c r="K257" s="139"/>
      <c r="L257" s="139"/>
      <c r="M257" s="139"/>
      <c r="N257" s="139"/>
      <c r="O257" s="145"/>
      <c r="P257" s="139"/>
      <c r="Q257" s="139"/>
      <c r="R257" s="139"/>
      <c r="S257" s="148"/>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row>
    <row r="258" spans="1:56" x14ac:dyDescent="0.25">
      <c r="A258" s="139"/>
      <c r="B258" s="139"/>
      <c r="C258" s="145"/>
      <c r="D258" s="139"/>
      <c r="E258" s="139"/>
      <c r="F258" s="139"/>
      <c r="G258" s="139"/>
      <c r="H258" s="139"/>
      <c r="I258" s="139"/>
      <c r="J258" s="139"/>
      <c r="K258" s="139"/>
      <c r="L258" s="139"/>
      <c r="M258" s="139"/>
      <c r="N258" s="139"/>
      <c r="O258" s="145"/>
      <c r="P258" s="139"/>
      <c r="Q258" s="139"/>
      <c r="R258" s="139"/>
      <c r="S258" s="148"/>
      <c r="T258" s="139"/>
      <c r="U258" s="139"/>
      <c r="V258" s="139"/>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row>
    <row r="259" spans="1:56" x14ac:dyDescent="0.25">
      <c r="A259" s="139"/>
      <c r="B259" s="139"/>
      <c r="C259" s="145"/>
      <c r="D259" s="139"/>
      <c r="E259" s="139"/>
      <c r="F259" s="139"/>
      <c r="G259" s="139"/>
      <c r="H259" s="139"/>
      <c r="I259" s="139"/>
      <c r="J259" s="139"/>
      <c r="K259" s="139"/>
      <c r="L259" s="139"/>
      <c r="M259" s="139"/>
      <c r="N259" s="139"/>
      <c r="O259" s="145"/>
      <c r="P259" s="139"/>
      <c r="Q259" s="139"/>
      <c r="R259" s="139"/>
      <c r="S259" s="148"/>
      <c r="T259" s="139"/>
      <c r="U259" s="139"/>
      <c r="V259" s="139"/>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row>
    <row r="260" spans="1:56" x14ac:dyDescent="0.25">
      <c r="A260" s="139"/>
      <c r="B260" s="139"/>
      <c r="C260" s="145"/>
      <c r="D260" s="139"/>
      <c r="E260" s="139"/>
      <c r="F260" s="139"/>
      <c r="G260" s="139"/>
      <c r="H260" s="139"/>
      <c r="I260" s="139"/>
      <c r="J260" s="139"/>
      <c r="K260" s="139"/>
      <c r="L260" s="139"/>
      <c r="M260" s="139"/>
      <c r="N260" s="139"/>
      <c r="O260" s="145"/>
      <c r="P260" s="139"/>
      <c r="Q260" s="139"/>
      <c r="R260" s="139"/>
      <c r="S260" s="148"/>
      <c r="T260" s="139"/>
      <c r="U260" s="139"/>
      <c r="V260" s="139"/>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row>
    <row r="261" spans="1:56" x14ac:dyDescent="0.25">
      <c r="A261" s="139"/>
      <c r="B261" s="139"/>
      <c r="C261" s="145"/>
      <c r="D261" s="139"/>
      <c r="E261" s="139"/>
      <c r="F261" s="139"/>
      <c r="G261" s="139"/>
      <c r="H261" s="139"/>
      <c r="I261" s="139"/>
      <c r="J261" s="139"/>
      <c r="K261" s="139"/>
      <c r="L261" s="139"/>
      <c r="M261" s="139"/>
      <c r="N261" s="139"/>
      <c r="O261" s="145"/>
      <c r="P261" s="139"/>
      <c r="Q261" s="139"/>
      <c r="R261" s="139"/>
      <c r="S261" s="148"/>
      <c r="T261" s="139"/>
      <c r="U261" s="139"/>
      <c r="V261" s="139"/>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row>
    <row r="262" spans="1:56" x14ac:dyDescent="0.25">
      <c r="A262" s="139"/>
      <c r="B262" s="139"/>
      <c r="C262" s="145"/>
      <c r="D262" s="139"/>
      <c r="E262" s="139"/>
      <c r="F262" s="139"/>
      <c r="G262" s="139"/>
      <c r="H262" s="139"/>
      <c r="I262" s="139"/>
      <c r="J262" s="139"/>
      <c r="K262" s="139"/>
      <c r="L262" s="139"/>
      <c r="M262" s="139"/>
      <c r="N262" s="139"/>
      <c r="O262" s="145"/>
      <c r="P262" s="139"/>
      <c r="Q262" s="139"/>
      <c r="R262" s="139"/>
      <c r="S262" s="148"/>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row>
    <row r="263" spans="1:56" x14ac:dyDescent="0.25">
      <c r="A263" s="139"/>
      <c r="B263" s="139"/>
      <c r="C263" s="145"/>
      <c r="D263" s="139"/>
      <c r="E263" s="139"/>
      <c r="F263" s="139"/>
      <c r="G263" s="139"/>
      <c r="H263" s="139"/>
      <c r="I263" s="139"/>
      <c r="J263" s="139"/>
      <c r="K263" s="139"/>
      <c r="L263" s="139"/>
      <c r="M263" s="139"/>
      <c r="N263" s="139"/>
      <c r="O263" s="145"/>
      <c r="P263" s="139"/>
      <c r="Q263" s="139"/>
      <c r="R263" s="139"/>
      <c r="S263" s="148"/>
      <c r="T263" s="139"/>
      <c r="U263" s="139"/>
      <c r="V263" s="139"/>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row>
    <row r="264" spans="1:56" x14ac:dyDescent="0.25">
      <c r="A264" s="139"/>
      <c r="B264" s="139"/>
      <c r="C264" s="145"/>
      <c r="D264" s="139"/>
      <c r="E264" s="139"/>
      <c r="F264" s="139"/>
      <c r="G264" s="139"/>
      <c r="H264" s="139"/>
      <c r="I264" s="139"/>
      <c r="J264" s="139"/>
      <c r="K264" s="139"/>
      <c r="L264" s="139"/>
      <c r="M264" s="139"/>
      <c r="N264" s="139"/>
      <c r="O264" s="145"/>
      <c r="P264" s="139"/>
      <c r="Q264" s="139"/>
      <c r="R264" s="139"/>
      <c r="S264" s="148"/>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row>
    <row r="265" spans="1:56" x14ac:dyDescent="0.25">
      <c r="A265" s="139"/>
      <c r="B265" s="139"/>
      <c r="C265" s="145"/>
      <c r="D265" s="139"/>
      <c r="E265" s="139"/>
      <c r="F265" s="139"/>
      <c r="G265" s="139"/>
      <c r="H265" s="139"/>
      <c r="I265" s="139"/>
      <c r="J265" s="139"/>
      <c r="K265" s="139"/>
      <c r="L265" s="139"/>
      <c r="M265" s="139"/>
      <c r="N265" s="139"/>
      <c r="O265" s="145"/>
      <c r="P265" s="139"/>
      <c r="Q265" s="139"/>
      <c r="R265" s="139"/>
      <c r="S265" s="148"/>
      <c r="T265" s="139"/>
      <c r="U265" s="139"/>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row>
    <row r="266" spans="1:56" x14ac:dyDescent="0.25">
      <c r="A266" s="139"/>
      <c r="B266" s="139"/>
      <c r="C266" s="145"/>
      <c r="D266" s="139"/>
      <c r="E266" s="139"/>
      <c r="F266" s="139"/>
      <c r="G266" s="139"/>
      <c r="H266" s="139"/>
      <c r="I266" s="139"/>
      <c r="J266" s="139"/>
      <c r="K266" s="139"/>
      <c r="L266" s="139"/>
      <c r="M266" s="139"/>
      <c r="N266" s="139"/>
      <c r="O266" s="145"/>
      <c r="P266" s="139"/>
      <c r="Q266" s="139"/>
      <c r="R266" s="139"/>
      <c r="S266" s="148"/>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row>
    <row r="267" spans="1:56" x14ac:dyDescent="0.25">
      <c r="A267" s="139"/>
      <c r="B267" s="139"/>
      <c r="C267" s="145"/>
      <c r="D267" s="139"/>
      <c r="E267" s="139"/>
      <c r="F267" s="139"/>
      <c r="G267" s="139"/>
      <c r="H267" s="139"/>
      <c r="I267" s="139"/>
      <c r="J267" s="139"/>
      <c r="K267" s="139"/>
      <c r="L267" s="139"/>
      <c r="M267" s="139"/>
      <c r="N267" s="139"/>
      <c r="O267" s="145"/>
      <c r="P267" s="139"/>
      <c r="Q267" s="139"/>
      <c r="R267" s="139"/>
      <c r="S267" s="148"/>
      <c r="T267" s="139"/>
      <c r="U267" s="139"/>
      <c r="V267" s="139"/>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row>
    <row r="268" spans="1:56" x14ac:dyDescent="0.25">
      <c r="A268" s="139"/>
      <c r="B268" s="139"/>
      <c r="C268" s="145"/>
      <c r="D268" s="139"/>
      <c r="E268" s="139"/>
      <c r="F268" s="139"/>
      <c r="G268" s="139"/>
      <c r="H268" s="139"/>
      <c r="I268" s="139"/>
      <c r="J268" s="139"/>
      <c r="K268" s="139"/>
      <c r="L268" s="139"/>
      <c r="M268" s="139"/>
      <c r="N268" s="139"/>
      <c r="O268" s="145"/>
      <c r="P268" s="139"/>
      <c r="Q268" s="139"/>
      <c r="R268" s="139"/>
      <c r="S268" s="148"/>
      <c r="T268" s="139"/>
      <c r="U268" s="139"/>
      <c r="V268" s="139"/>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row>
    <row r="269" spans="1:56" x14ac:dyDescent="0.25">
      <c r="A269" s="139"/>
      <c r="B269" s="139"/>
      <c r="C269" s="145"/>
      <c r="D269" s="139"/>
      <c r="E269" s="139"/>
      <c r="F269" s="139"/>
      <c r="G269" s="139"/>
      <c r="H269" s="139"/>
      <c r="I269" s="139"/>
      <c r="J269" s="139"/>
      <c r="K269" s="139"/>
      <c r="L269" s="139"/>
      <c r="M269" s="139"/>
      <c r="N269" s="139"/>
      <c r="O269" s="145"/>
      <c r="P269" s="139"/>
      <c r="Q269" s="139"/>
      <c r="R269" s="139"/>
      <c r="S269" s="148"/>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row>
    <row r="270" spans="1:56" x14ac:dyDescent="0.25">
      <c r="A270" s="139"/>
      <c r="B270" s="139"/>
      <c r="C270" s="145"/>
      <c r="D270" s="139"/>
      <c r="E270" s="139"/>
      <c r="F270" s="139"/>
      <c r="G270" s="139"/>
      <c r="H270" s="139"/>
      <c r="I270" s="139"/>
      <c r="J270" s="139"/>
      <c r="K270" s="139"/>
      <c r="L270" s="139"/>
      <c r="M270" s="139"/>
      <c r="N270" s="139"/>
      <c r="O270" s="145"/>
      <c r="P270" s="139"/>
      <c r="Q270" s="139"/>
      <c r="R270" s="139"/>
      <c r="S270" s="148"/>
      <c r="T270" s="139"/>
      <c r="U270" s="139"/>
      <c r="V270" s="139"/>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row>
    <row r="271" spans="1:56" x14ac:dyDescent="0.25">
      <c r="A271" s="139"/>
      <c r="B271" s="139"/>
      <c r="C271" s="145"/>
      <c r="D271" s="139"/>
      <c r="E271" s="139"/>
      <c r="F271" s="139"/>
      <c r="G271" s="139"/>
      <c r="H271" s="139"/>
      <c r="I271" s="139"/>
      <c r="J271" s="139"/>
      <c r="K271" s="139"/>
      <c r="L271" s="139"/>
      <c r="M271" s="139"/>
      <c r="N271" s="139"/>
      <c r="O271" s="145"/>
      <c r="P271" s="139"/>
      <c r="Q271" s="139"/>
      <c r="R271" s="139"/>
      <c r="S271" s="148"/>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row>
    <row r="272" spans="1:56" x14ac:dyDescent="0.25">
      <c r="A272" s="139"/>
      <c r="B272" s="139"/>
      <c r="C272" s="145"/>
      <c r="D272" s="139"/>
      <c r="E272" s="139"/>
      <c r="F272" s="139"/>
      <c r="G272" s="139"/>
      <c r="H272" s="139"/>
      <c r="I272" s="139"/>
      <c r="J272" s="139"/>
      <c r="K272" s="139"/>
      <c r="L272" s="139"/>
      <c r="M272" s="139"/>
      <c r="N272" s="139"/>
      <c r="O272" s="145"/>
      <c r="P272" s="139"/>
      <c r="Q272" s="139"/>
      <c r="R272" s="139"/>
      <c r="S272" s="148"/>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row>
    <row r="273" spans="1:56" x14ac:dyDescent="0.25">
      <c r="A273" s="139"/>
      <c r="B273" s="139"/>
      <c r="C273" s="145"/>
      <c r="D273" s="139"/>
      <c r="E273" s="139"/>
      <c r="F273" s="139"/>
      <c r="G273" s="139"/>
      <c r="H273" s="139"/>
      <c r="I273" s="139"/>
      <c r="J273" s="139"/>
      <c r="K273" s="139"/>
      <c r="L273" s="139"/>
      <c r="M273" s="139"/>
      <c r="N273" s="139"/>
      <c r="O273" s="145"/>
      <c r="P273" s="139"/>
      <c r="Q273" s="139"/>
      <c r="R273" s="139"/>
      <c r="S273" s="148"/>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row>
    <row r="274" spans="1:56" x14ac:dyDescent="0.25">
      <c r="A274" s="139"/>
      <c r="B274" s="139"/>
      <c r="C274" s="145"/>
      <c r="D274" s="139"/>
      <c r="E274" s="139"/>
      <c r="F274" s="139"/>
      <c r="G274" s="139"/>
      <c r="H274" s="139"/>
      <c r="I274" s="139"/>
      <c r="J274" s="139"/>
      <c r="K274" s="139"/>
      <c r="L274" s="139"/>
      <c r="M274" s="139"/>
      <c r="N274" s="139"/>
      <c r="O274" s="145"/>
      <c r="P274" s="139"/>
      <c r="Q274" s="139"/>
      <c r="R274" s="139"/>
      <c r="S274" s="148"/>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row>
    <row r="275" spans="1:56" x14ac:dyDescent="0.25">
      <c r="A275" s="139"/>
      <c r="B275" s="139"/>
      <c r="C275" s="145"/>
      <c r="D275" s="139"/>
      <c r="E275" s="139"/>
      <c r="F275" s="139"/>
      <c r="G275" s="139"/>
      <c r="H275" s="139"/>
      <c r="I275" s="139"/>
      <c r="J275" s="139"/>
      <c r="K275" s="139"/>
      <c r="L275" s="139"/>
      <c r="M275" s="139"/>
      <c r="N275" s="139"/>
      <c r="O275" s="145"/>
      <c r="P275" s="139"/>
      <c r="Q275" s="139"/>
      <c r="R275" s="139"/>
      <c r="S275" s="148"/>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row>
    <row r="276" spans="1:56" x14ac:dyDescent="0.25">
      <c r="A276" s="139"/>
      <c r="B276" s="139"/>
      <c r="C276" s="145"/>
      <c r="D276" s="139"/>
      <c r="E276" s="139"/>
      <c r="F276" s="139"/>
      <c r="G276" s="139"/>
      <c r="H276" s="139"/>
      <c r="I276" s="139"/>
      <c r="J276" s="139"/>
      <c r="K276" s="139"/>
      <c r="L276" s="139"/>
      <c r="M276" s="139"/>
      <c r="N276" s="139"/>
      <c r="O276" s="145"/>
      <c r="P276" s="139"/>
      <c r="Q276" s="139"/>
      <c r="R276" s="139"/>
      <c r="S276" s="148"/>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row>
    <row r="277" spans="1:56" x14ac:dyDescent="0.25">
      <c r="A277" s="139"/>
      <c r="B277" s="139"/>
      <c r="C277" s="145"/>
      <c r="D277" s="139"/>
      <c r="E277" s="139"/>
      <c r="F277" s="139"/>
      <c r="G277" s="139"/>
      <c r="H277" s="139"/>
      <c r="I277" s="139"/>
      <c r="J277" s="139"/>
      <c r="K277" s="139"/>
      <c r="L277" s="139"/>
      <c r="M277" s="139"/>
      <c r="N277" s="139"/>
      <c r="O277" s="145"/>
      <c r="P277" s="139"/>
      <c r="Q277" s="139"/>
      <c r="R277" s="139"/>
      <c r="S277" s="148"/>
      <c r="T277" s="139"/>
      <c r="U277" s="139"/>
      <c r="V277" s="139"/>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row>
    <row r="278" spans="1:56" x14ac:dyDescent="0.25">
      <c r="A278" s="139"/>
      <c r="B278" s="139"/>
      <c r="C278" s="145"/>
      <c r="D278" s="139"/>
      <c r="E278" s="139"/>
      <c r="F278" s="139"/>
      <c r="G278" s="139"/>
      <c r="H278" s="139"/>
      <c r="I278" s="139"/>
      <c r="J278" s="139"/>
      <c r="K278" s="139"/>
      <c r="L278" s="139"/>
      <c r="M278" s="139"/>
      <c r="N278" s="139"/>
      <c r="O278" s="145"/>
      <c r="P278" s="139"/>
      <c r="Q278" s="139"/>
      <c r="R278" s="139"/>
      <c r="S278" s="148"/>
      <c r="T278" s="139"/>
      <c r="U278" s="139"/>
      <c r="V278" s="139"/>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row>
    <row r="279" spans="1:56" x14ac:dyDescent="0.25">
      <c r="A279" s="139"/>
      <c r="B279" s="139"/>
      <c r="C279" s="145"/>
      <c r="D279" s="139"/>
      <c r="E279" s="139"/>
      <c r="F279" s="139"/>
      <c r="G279" s="139"/>
      <c r="H279" s="139"/>
      <c r="I279" s="139"/>
      <c r="J279" s="139"/>
      <c r="K279" s="139"/>
      <c r="L279" s="139"/>
      <c r="M279" s="139"/>
      <c r="N279" s="139"/>
      <c r="O279" s="145"/>
      <c r="P279" s="139"/>
      <c r="Q279" s="139"/>
      <c r="R279" s="139"/>
      <c r="S279" s="148"/>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row>
    <row r="280" spans="1:56" x14ac:dyDescent="0.25">
      <c r="A280" s="139"/>
      <c r="B280" s="139"/>
      <c r="C280" s="145"/>
      <c r="D280" s="139"/>
      <c r="E280" s="139"/>
      <c r="F280" s="139"/>
      <c r="G280" s="139"/>
      <c r="H280" s="139"/>
      <c r="I280" s="139"/>
      <c r="J280" s="139"/>
      <c r="K280" s="139"/>
      <c r="L280" s="139"/>
      <c r="M280" s="139"/>
      <c r="N280" s="139"/>
      <c r="O280" s="145"/>
      <c r="P280" s="139"/>
      <c r="Q280" s="139"/>
      <c r="R280" s="139"/>
      <c r="S280" s="148"/>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row>
    <row r="281" spans="1:56" x14ac:dyDescent="0.25">
      <c r="A281" s="139"/>
      <c r="B281" s="139"/>
      <c r="C281" s="145"/>
      <c r="D281" s="139"/>
      <c r="E281" s="139"/>
      <c r="F281" s="139"/>
      <c r="G281" s="139"/>
      <c r="H281" s="139"/>
      <c r="I281" s="139"/>
      <c r="J281" s="139"/>
      <c r="K281" s="139"/>
      <c r="L281" s="139"/>
      <c r="M281" s="139"/>
      <c r="N281" s="139"/>
      <c r="O281" s="145"/>
      <c r="P281" s="139"/>
      <c r="Q281" s="139"/>
      <c r="R281" s="139"/>
      <c r="S281" s="148"/>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row>
    <row r="282" spans="1:56" x14ac:dyDescent="0.25">
      <c r="A282" s="139"/>
      <c r="B282" s="139"/>
      <c r="C282" s="145"/>
      <c r="D282" s="139"/>
      <c r="E282" s="139"/>
      <c r="F282" s="139"/>
      <c r="G282" s="139"/>
      <c r="H282" s="139"/>
      <c r="I282" s="139"/>
      <c r="J282" s="139"/>
      <c r="K282" s="139"/>
      <c r="L282" s="139"/>
      <c r="M282" s="139"/>
      <c r="N282" s="139"/>
      <c r="O282" s="145"/>
      <c r="P282" s="139"/>
      <c r="Q282" s="139"/>
      <c r="R282" s="139"/>
      <c r="S282" s="148"/>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row>
    <row r="283" spans="1:56" x14ac:dyDescent="0.25">
      <c r="A283" s="139"/>
      <c r="B283" s="139"/>
      <c r="C283" s="145"/>
      <c r="D283" s="139"/>
      <c r="E283" s="139"/>
      <c r="F283" s="139"/>
      <c r="G283" s="139"/>
      <c r="H283" s="139"/>
      <c r="I283" s="139"/>
      <c r="J283" s="139"/>
      <c r="K283" s="139"/>
      <c r="L283" s="139"/>
      <c r="M283" s="139"/>
      <c r="N283" s="139"/>
      <c r="O283" s="145"/>
      <c r="P283" s="139"/>
      <c r="Q283" s="139"/>
      <c r="R283" s="139"/>
      <c r="S283" s="148"/>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row>
    <row r="284" spans="1:56" x14ac:dyDescent="0.25">
      <c r="A284" s="139"/>
      <c r="B284" s="139"/>
      <c r="C284" s="145"/>
      <c r="D284" s="139"/>
      <c r="E284" s="139"/>
      <c r="F284" s="139"/>
      <c r="G284" s="139"/>
      <c r="H284" s="139"/>
      <c r="I284" s="139"/>
      <c r="J284" s="139"/>
      <c r="K284" s="139"/>
      <c r="L284" s="139"/>
      <c r="M284" s="139"/>
      <c r="N284" s="139"/>
      <c r="O284" s="145"/>
      <c r="P284" s="139"/>
      <c r="Q284" s="139"/>
      <c r="R284" s="139"/>
      <c r="S284" s="148"/>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row>
    <row r="285" spans="1:56" x14ac:dyDescent="0.25">
      <c r="A285" s="139"/>
      <c r="B285" s="139"/>
      <c r="C285" s="145"/>
      <c r="D285" s="139"/>
      <c r="E285" s="139"/>
      <c r="F285" s="139"/>
      <c r="G285" s="139"/>
      <c r="H285" s="139"/>
      <c r="I285" s="139"/>
      <c r="J285" s="139"/>
      <c r="K285" s="139"/>
      <c r="L285" s="139"/>
      <c r="M285" s="139"/>
      <c r="N285" s="139"/>
      <c r="O285" s="145"/>
      <c r="P285" s="139"/>
      <c r="Q285" s="139"/>
      <c r="R285" s="139"/>
      <c r="S285" s="148"/>
      <c r="T285" s="139"/>
      <c r="U285" s="139"/>
      <c r="V285" s="139"/>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row>
    <row r="286" spans="1:56" x14ac:dyDescent="0.25">
      <c r="A286" s="139"/>
      <c r="B286" s="139"/>
      <c r="C286" s="145"/>
      <c r="D286" s="139"/>
      <c r="E286" s="139"/>
      <c r="F286" s="139"/>
      <c r="G286" s="139"/>
      <c r="H286" s="139"/>
      <c r="I286" s="139"/>
      <c r="J286" s="139"/>
      <c r="K286" s="139"/>
      <c r="L286" s="139"/>
      <c r="M286" s="139"/>
      <c r="N286" s="139"/>
      <c r="O286" s="145"/>
      <c r="P286" s="139"/>
      <c r="Q286" s="139"/>
      <c r="R286" s="139"/>
      <c r="S286" s="148"/>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row>
    <row r="287" spans="1:56" x14ac:dyDescent="0.25">
      <c r="A287" s="139"/>
      <c r="B287" s="139"/>
      <c r="C287" s="145"/>
      <c r="D287" s="139"/>
      <c r="E287" s="139"/>
      <c r="F287" s="139"/>
      <c r="G287" s="139"/>
      <c r="H287" s="139"/>
      <c r="I287" s="139"/>
      <c r="J287" s="139"/>
      <c r="K287" s="139"/>
      <c r="L287" s="139"/>
      <c r="M287" s="139"/>
      <c r="N287" s="139"/>
      <c r="O287" s="145"/>
      <c r="P287" s="139"/>
      <c r="Q287" s="139"/>
      <c r="R287" s="139"/>
      <c r="S287" s="148"/>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row>
    <row r="288" spans="1:56" x14ac:dyDescent="0.25">
      <c r="A288" s="139"/>
      <c r="B288" s="139"/>
      <c r="C288" s="145"/>
      <c r="D288" s="139"/>
      <c r="E288" s="139"/>
      <c r="F288" s="139"/>
      <c r="G288" s="139"/>
      <c r="H288" s="139"/>
      <c r="I288" s="139"/>
      <c r="J288" s="139"/>
      <c r="K288" s="139"/>
      <c r="L288" s="139"/>
      <c r="M288" s="139"/>
      <c r="N288" s="139"/>
      <c r="O288" s="145"/>
      <c r="P288" s="139"/>
      <c r="Q288" s="139"/>
      <c r="R288" s="139"/>
      <c r="S288" s="148"/>
      <c r="T288" s="139"/>
      <c r="U288" s="139"/>
      <c r="V288" s="139"/>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row>
    <row r="289" spans="1:56" x14ac:dyDescent="0.25">
      <c r="A289" s="139"/>
      <c r="B289" s="139"/>
      <c r="C289" s="145"/>
      <c r="D289" s="139"/>
      <c r="E289" s="139"/>
      <c r="F289" s="139"/>
      <c r="G289" s="139"/>
      <c r="H289" s="139"/>
      <c r="I289" s="139"/>
      <c r="J289" s="139"/>
      <c r="K289" s="139"/>
      <c r="L289" s="139"/>
      <c r="M289" s="139"/>
      <c r="N289" s="139"/>
      <c r="O289" s="145"/>
      <c r="P289" s="139"/>
      <c r="Q289" s="139"/>
      <c r="R289" s="139"/>
      <c r="S289" s="148"/>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row>
    <row r="290" spans="1:56" x14ac:dyDescent="0.25">
      <c r="A290" s="139"/>
      <c r="B290" s="139"/>
      <c r="C290" s="145"/>
      <c r="D290" s="139"/>
      <c r="E290" s="139"/>
      <c r="F290" s="139"/>
      <c r="G290" s="139"/>
      <c r="H290" s="139"/>
      <c r="I290" s="139"/>
      <c r="J290" s="139"/>
      <c r="K290" s="139"/>
      <c r="L290" s="139"/>
      <c r="M290" s="139"/>
      <c r="N290" s="139"/>
      <c r="O290" s="145"/>
      <c r="P290" s="139"/>
      <c r="Q290" s="139"/>
      <c r="R290" s="139"/>
      <c r="S290" s="148"/>
      <c r="T290" s="139"/>
      <c r="U290" s="139"/>
      <c r="V290" s="139"/>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row>
    <row r="291" spans="1:56" x14ac:dyDescent="0.25">
      <c r="A291" s="139"/>
      <c r="B291" s="139"/>
      <c r="C291" s="145"/>
      <c r="D291" s="139"/>
      <c r="E291" s="139"/>
      <c r="F291" s="139"/>
      <c r="G291" s="139"/>
      <c r="H291" s="139"/>
      <c r="I291" s="139"/>
      <c r="J291" s="139"/>
      <c r="K291" s="139"/>
      <c r="L291" s="139"/>
      <c r="M291" s="139"/>
      <c r="N291" s="139"/>
      <c r="O291" s="145"/>
      <c r="P291" s="139"/>
      <c r="Q291" s="139"/>
      <c r="R291" s="139"/>
      <c r="S291" s="148"/>
      <c r="T291" s="139"/>
      <c r="U291" s="139"/>
      <c r="V291" s="139"/>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row>
    <row r="292" spans="1:56" x14ac:dyDescent="0.25">
      <c r="A292" s="139"/>
      <c r="B292" s="139"/>
      <c r="C292" s="145"/>
      <c r="D292" s="139"/>
      <c r="E292" s="139"/>
      <c r="F292" s="139"/>
      <c r="G292" s="139"/>
      <c r="H292" s="139"/>
      <c r="I292" s="139"/>
      <c r="J292" s="139"/>
      <c r="K292" s="139"/>
      <c r="L292" s="139"/>
      <c r="M292" s="139"/>
      <c r="N292" s="139"/>
      <c r="O292" s="145"/>
      <c r="P292" s="139"/>
      <c r="Q292" s="139"/>
      <c r="R292" s="139"/>
      <c r="S292" s="148"/>
      <c r="T292" s="139"/>
      <c r="U292" s="139"/>
      <c r="V292" s="139"/>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row>
    <row r="293" spans="1:56" x14ac:dyDescent="0.25">
      <c r="A293" s="139"/>
      <c r="B293" s="139"/>
      <c r="C293" s="145"/>
      <c r="D293" s="139"/>
      <c r="E293" s="139"/>
      <c r="F293" s="139"/>
      <c r="G293" s="139"/>
      <c r="H293" s="139"/>
      <c r="I293" s="139"/>
      <c r="J293" s="139"/>
      <c r="K293" s="139"/>
      <c r="L293" s="139"/>
      <c r="M293" s="139"/>
      <c r="N293" s="139"/>
      <c r="O293" s="145"/>
      <c r="P293" s="139"/>
      <c r="Q293" s="139"/>
      <c r="R293" s="139"/>
      <c r="S293" s="148"/>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row>
    <row r="294" spans="1:56" x14ac:dyDescent="0.25">
      <c r="A294" s="139"/>
      <c r="B294" s="139"/>
      <c r="C294" s="145"/>
      <c r="D294" s="139"/>
      <c r="E294" s="139"/>
      <c r="F294" s="139"/>
      <c r="G294" s="139"/>
      <c r="H294" s="139"/>
      <c r="I294" s="139"/>
      <c r="J294" s="139"/>
      <c r="K294" s="139"/>
      <c r="L294" s="139"/>
      <c r="M294" s="139"/>
      <c r="N294" s="139"/>
      <c r="O294" s="145"/>
      <c r="P294" s="139"/>
      <c r="Q294" s="139"/>
      <c r="R294" s="139"/>
      <c r="S294" s="148"/>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row>
    <row r="295" spans="1:56" x14ac:dyDescent="0.25">
      <c r="A295" s="139"/>
      <c r="B295" s="139"/>
      <c r="C295" s="145"/>
      <c r="D295" s="139"/>
      <c r="E295" s="139"/>
      <c r="F295" s="139"/>
      <c r="G295" s="139"/>
      <c r="H295" s="139"/>
      <c r="I295" s="139"/>
      <c r="J295" s="139"/>
      <c r="K295" s="139"/>
      <c r="L295" s="139"/>
      <c r="M295" s="139"/>
      <c r="N295" s="139"/>
      <c r="O295" s="145"/>
      <c r="P295" s="139"/>
      <c r="Q295" s="139"/>
      <c r="R295" s="139"/>
      <c r="S295" s="148"/>
      <c r="T295" s="139"/>
      <c r="U295" s="139"/>
      <c r="V295" s="139"/>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row>
    <row r="296" spans="1:56" x14ac:dyDescent="0.25">
      <c r="A296" s="139"/>
      <c r="B296" s="139"/>
      <c r="C296" s="145"/>
      <c r="D296" s="139"/>
      <c r="E296" s="139"/>
      <c r="F296" s="139"/>
      <c r="G296" s="139"/>
      <c r="H296" s="139"/>
      <c r="I296" s="139"/>
      <c r="J296" s="139"/>
      <c r="K296" s="139"/>
      <c r="L296" s="139"/>
      <c r="M296" s="139"/>
      <c r="N296" s="139"/>
      <c r="O296" s="145"/>
      <c r="P296" s="139"/>
      <c r="Q296" s="139"/>
      <c r="R296" s="139"/>
      <c r="S296" s="148"/>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row>
    <row r="297" spans="1:56" x14ac:dyDescent="0.25">
      <c r="A297" s="139"/>
      <c r="B297" s="139"/>
      <c r="C297" s="145"/>
      <c r="D297" s="139"/>
      <c r="E297" s="139"/>
      <c r="F297" s="139"/>
      <c r="G297" s="139"/>
      <c r="H297" s="139"/>
      <c r="I297" s="139"/>
      <c r="J297" s="139"/>
      <c r="K297" s="139"/>
      <c r="L297" s="139"/>
      <c r="M297" s="139"/>
      <c r="N297" s="139"/>
      <c r="O297" s="145"/>
      <c r="P297" s="139"/>
      <c r="Q297" s="139"/>
      <c r="R297" s="139"/>
      <c r="S297" s="148"/>
      <c r="T297" s="139"/>
      <c r="U297" s="139"/>
      <c r="V297" s="139"/>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row>
    <row r="298" spans="1:56" x14ac:dyDescent="0.25">
      <c r="A298" s="139"/>
      <c r="B298" s="139"/>
      <c r="C298" s="145"/>
      <c r="D298" s="139"/>
      <c r="E298" s="139"/>
      <c r="F298" s="139"/>
      <c r="G298" s="139"/>
      <c r="H298" s="139"/>
      <c r="I298" s="139"/>
      <c r="J298" s="139"/>
      <c r="K298" s="139"/>
      <c r="L298" s="139"/>
      <c r="M298" s="139"/>
      <c r="N298" s="139"/>
      <c r="O298" s="145"/>
      <c r="P298" s="139"/>
      <c r="Q298" s="139"/>
      <c r="R298" s="139"/>
      <c r="S298" s="148"/>
      <c r="T298" s="139"/>
      <c r="U298" s="139"/>
      <c r="V298" s="139"/>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row>
    <row r="299" spans="1:56" x14ac:dyDescent="0.25">
      <c r="A299" s="139"/>
      <c r="B299" s="139"/>
      <c r="C299" s="145"/>
      <c r="D299" s="139"/>
      <c r="E299" s="139"/>
      <c r="F299" s="139"/>
      <c r="G299" s="139"/>
      <c r="H299" s="139"/>
      <c r="I299" s="139"/>
      <c r="J299" s="139"/>
      <c r="K299" s="139"/>
      <c r="L299" s="139"/>
      <c r="M299" s="139"/>
      <c r="N299" s="139"/>
      <c r="O299" s="145"/>
      <c r="P299" s="139"/>
      <c r="Q299" s="139"/>
      <c r="R299" s="139"/>
      <c r="S299" s="148"/>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row>
    <row r="300" spans="1:56" x14ac:dyDescent="0.25">
      <c r="A300" s="139"/>
      <c r="B300" s="139"/>
      <c r="C300" s="145"/>
      <c r="D300" s="139"/>
      <c r="E300" s="139"/>
      <c r="F300" s="139"/>
      <c r="G300" s="139"/>
      <c r="H300" s="139"/>
      <c r="I300" s="139"/>
      <c r="J300" s="139"/>
      <c r="K300" s="139"/>
      <c r="L300" s="139"/>
      <c r="M300" s="139"/>
      <c r="N300" s="139"/>
      <c r="O300" s="145"/>
      <c r="P300" s="139"/>
      <c r="Q300" s="139"/>
      <c r="R300" s="139"/>
      <c r="S300" s="148"/>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row>
    <row r="301" spans="1:56" x14ac:dyDescent="0.25">
      <c r="A301" s="139"/>
      <c r="B301" s="139"/>
      <c r="C301" s="145"/>
      <c r="D301" s="139"/>
      <c r="E301" s="139"/>
      <c r="F301" s="139"/>
      <c r="G301" s="139"/>
      <c r="H301" s="139"/>
      <c r="I301" s="139"/>
      <c r="J301" s="139"/>
      <c r="K301" s="139"/>
      <c r="L301" s="139"/>
      <c r="M301" s="139"/>
      <c r="N301" s="139"/>
      <c r="O301" s="145"/>
      <c r="P301" s="139"/>
      <c r="Q301" s="139"/>
      <c r="R301" s="139"/>
      <c r="S301" s="148"/>
      <c r="T301" s="139"/>
      <c r="U301" s="139"/>
      <c r="V301" s="139"/>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row>
    <row r="302" spans="1:56" x14ac:dyDescent="0.25">
      <c r="A302" s="139"/>
      <c r="B302" s="139"/>
      <c r="C302" s="145"/>
      <c r="D302" s="139"/>
      <c r="E302" s="139"/>
      <c r="F302" s="139"/>
      <c r="G302" s="139"/>
      <c r="H302" s="139"/>
      <c r="I302" s="139"/>
      <c r="J302" s="139"/>
      <c r="K302" s="139"/>
      <c r="L302" s="139"/>
      <c r="M302" s="139"/>
      <c r="N302" s="139"/>
      <c r="O302" s="145"/>
      <c r="P302" s="139"/>
      <c r="Q302" s="139"/>
      <c r="R302" s="139"/>
      <c r="S302" s="148"/>
      <c r="T302" s="139"/>
      <c r="U302" s="139"/>
      <c r="V302" s="139"/>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row>
    <row r="303" spans="1:56" x14ac:dyDescent="0.25">
      <c r="A303" s="139"/>
      <c r="B303" s="139"/>
      <c r="C303" s="145"/>
      <c r="D303" s="139"/>
      <c r="E303" s="139"/>
      <c r="F303" s="139"/>
      <c r="G303" s="139"/>
      <c r="H303" s="139"/>
      <c r="I303" s="139"/>
      <c r="J303" s="139"/>
      <c r="K303" s="139"/>
      <c r="L303" s="139"/>
      <c r="M303" s="139"/>
      <c r="N303" s="139"/>
      <c r="O303" s="145"/>
      <c r="P303" s="139"/>
      <c r="Q303" s="139"/>
      <c r="R303" s="139"/>
      <c r="S303" s="148"/>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row>
    <row r="304" spans="1:56" x14ac:dyDescent="0.25">
      <c r="A304" s="139"/>
      <c r="B304" s="139"/>
      <c r="C304" s="145"/>
      <c r="D304" s="139"/>
      <c r="E304" s="139"/>
      <c r="F304" s="139"/>
      <c r="G304" s="139"/>
      <c r="H304" s="139"/>
      <c r="I304" s="139"/>
      <c r="J304" s="139"/>
      <c r="K304" s="139"/>
      <c r="L304" s="139"/>
      <c r="M304" s="139"/>
      <c r="N304" s="139"/>
      <c r="O304" s="145"/>
      <c r="P304" s="139"/>
      <c r="Q304" s="139"/>
      <c r="R304" s="139"/>
      <c r="S304" s="148"/>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row>
    <row r="305" spans="1:56" x14ac:dyDescent="0.25">
      <c r="A305" s="139"/>
      <c r="B305" s="139"/>
      <c r="C305" s="145"/>
      <c r="D305" s="139"/>
      <c r="E305" s="139"/>
      <c r="F305" s="139"/>
      <c r="G305" s="139"/>
      <c r="H305" s="139"/>
      <c r="I305" s="139"/>
      <c r="J305" s="139"/>
      <c r="K305" s="139"/>
      <c r="L305" s="139"/>
      <c r="M305" s="139"/>
      <c r="N305" s="139"/>
      <c r="O305" s="145"/>
      <c r="P305" s="139"/>
      <c r="Q305" s="139"/>
      <c r="R305" s="139"/>
      <c r="S305" s="148"/>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row>
    <row r="306" spans="1:56" x14ac:dyDescent="0.25">
      <c r="A306" s="139"/>
      <c r="B306" s="139"/>
      <c r="C306" s="145"/>
      <c r="D306" s="139"/>
      <c r="E306" s="139"/>
      <c r="F306" s="139"/>
      <c r="G306" s="139"/>
      <c r="H306" s="139"/>
      <c r="I306" s="139"/>
      <c r="J306" s="139"/>
      <c r="K306" s="139"/>
      <c r="L306" s="139"/>
      <c r="M306" s="139"/>
      <c r="N306" s="139"/>
      <c r="O306" s="145"/>
      <c r="P306" s="139"/>
      <c r="Q306" s="139"/>
      <c r="R306" s="139"/>
      <c r="S306" s="148"/>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row>
    <row r="307" spans="1:56" x14ac:dyDescent="0.25">
      <c r="A307" s="139"/>
      <c r="B307" s="139"/>
      <c r="C307" s="145"/>
      <c r="D307" s="139"/>
      <c r="E307" s="139"/>
      <c r="F307" s="139"/>
      <c r="G307" s="139"/>
      <c r="H307" s="139"/>
      <c r="I307" s="139"/>
      <c r="J307" s="139"/>
      <c r="K307" s="139"/>
      <c r="L307" s="139"/>
      <c r="M307" s="139"/>
      <c r="N307" s="139"/>
      <c r="O307" s="145"/>
      <c r="P307" s="139"/>
      <c r="Q307" s="139"/>
      <c r="R307" s="139"/>
      <c r="S307" s="148"/>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row>
    <row r="308" spans="1:56" x14ac:dyDescent="0.25">
      <c r="A308" s="139"/>
      <c r="B308" s="139"/>
      <c r="C308" s="145"/>
      <c r="D308" s="139"/>
      <c r="E308" s="139"/>
      <c r="F308" s="139"/>
      <c r="G308" s="139"/>
      <c r="H308" s="139"/>
      <c r="I308" s="139"/>
      <c r="J308" s="139"/>
      <c r="K308" s="139"/>
      <c r="L308" s="139"/>
      <c r="M308" s="139"/>
      <c r="N308" s="139"/>
      <c r="O308" s="145"/>
      <c r="P308" s="139"/>
      <c r="Q308" s="139"/>
      <c r="R308" s="139"/>
      <c r="S308" s="148"/>
      <c r="T308" s="139"/>
      <c r="U308" s="139"/>
      <c r="V308" s="139"/>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row>
    <row r="309" spans="1:56" x14ac:dyDescent="0.25">
      <c r="A309" s="139"/>
      <c r="B309" s="139"/>
      <c r="C309" s="145"/>
      <c r="D309" s="139"/>
      <c r="E309" s="139"/>
      <c r="F309" s="139"/>
      <c r="G309" s="139"/>
      <c r="H309" s="139"/>
      <c r="I309" s="139"/>
      <c r="J309" s="139"/>
      <c r="K309" s="139"/>
      <c r="L309" s="139"/>
      <c r="M309" s="139"/>
      <c r="N309" s="139"/>
      <c r="O309" s="145"/>
      <c r="P309" s="139"/>
      <c r="Q309" s="139"/>
      <c r="R309" s="139"/>
      <c r="S309" s="148"/>
      <c r="T309" s="139"/>
      <c r="U309" s="139"/>
      <c r="V309" s="139"/>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row>
    <row r="310" spans="1:56" x14ac:dyDescent="0.25">
      <c r="A310" s="139"/>
      <c r="B310" s="139"/>
      <c r="C310" s="145"/>
      <c r="D310" s="139"/>
      <c r="E310" s="139"/>
      <c r="F310" s="139"/>
      <c r="G310" s="139"/>
      <c r="H310" s="139"/>
      <c r="I310" s="139"/>
      <c r="J310" s="139"/>
      <c r="K310" s="139"/>
      <c r="L310" s="139"/>
      <c r="M310" s="139"/>
      <c r="N310" s="139"/>
      <c r="O310" s="145"/>
      <c r="P310" s="139"/>
      <c r="Q310" s="139"/>
      <c r="R310" s="139"/>
      <c r="S310" s="148"/>
      <c r="T310" s="139"/>
      <c r="U310" s="139"/>
      <c r="V310" s="139"/>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row>
    <row r="311" spans="1:56" x14ac:dyDescent="0.25">
      <c r="A311" s="139"/>
      <c r="B311" s="139"/>
      <c r="C311" s="145"/>
      <c r="D311" s="139"/>
      <c r="E311" s="139"/>
      <c r="F311" s="139"/>
      <c r="G311" s="139"/>
      <c r="H311" s="139"/>
      <c r="I311" s="139"/>
      <c r="J311" s="139"/>
      <c r="K311" s="139"/>
      <c r="L311" s="139"/>
      <c r="M311" s="139"/>
      <c r="N311" s="139"/>
      <c r="O311" s="145"/>
      <c r="P311" s="139"/>
      <c r="Q311" s="139"/>
      <c r="R311" s="139"/>
      <c r="S311" s="148"/>
      <c r="T311" s="139"/>
      <c r="U311" s="139"/>
      <c r="V311" s="139"/>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row>
    <row r="312" spans="1:56" x14ac:dyDescent="0.25">
      <c r="A312" s="139"/>
      <c r="B312" s="139"/>
      <c r="C312" s="145"/>
      <c r="D312" s="139"/>
      <c r="E312" s="139"/>
      <c r="F312" s="139"/>
      <c r="G312" s="139"/>
      <c r="H312" s="139"/>
      <c r="I312" s="139"/>
      <c r="J312" s="139"/>
      <c r="K312" s="139"/>
      <c r="L312" s="139"/>
      <c r="M312" s="139"/>
      <c r="N312" s="139"/>
      <c r="O312" s="145"/>
      <c r="P312" s="139"/>
      <c r="Q312" s="139"/>
      <c r="R312" s="139"/>
      <c r="S312" s="148"/>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row>
    <row r="313" spans="1:56" x14ac:dyDescent="0.25">
      <c r="A313" s="139"/>
      <c r="B313" s="139"/>
      <c r="C313" s="145"/>
      <c r="D313" s="139"/>
      <c r="E313" s="139"/>
      <c r="F313" s="139"/>
      <c r="G313" s="139"/>
      <c r="H313" s="139"/>
      <c r="I313" s="139"/>
      <c r="J313" s="139"/>
      <c r="K313" s="139"/>
      <c r="L313" s="139"/>
      <c r="M313" s="139"/>
      <c r="N313" s="139"/>
      <c r="O313" s="145"/>
      <c r="P313" s="139"/>
      <c r="Q313" s="139"/>
      <c r="R313" s="139"/>
      <c r="S313" s="148"/>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row>
    <row r="314" spans="1:56" x14ac:dyDescent="0.25">
      <c r="A314" s="139"/>
      <c r="B314" s="139"/>
      <c r="C314" s="145"/>
      <c r="D314" s="139"/>
      <c r="E314" s="139"/>
      <c r="F314" s="139"/>
      <c r="G314" s="139"/>
      <c r="H314" s="139"/>
      <c r="I314" s="139"/>
      <c r="J314" s="139"/>
      <c r="K314" s="139"/>
      <c r="L314" s="139"/>
      <c r="M314" s="139"/>
      <c r="N314" s="139"/>
      <c r="O314" s="145"/>
      <c r="P314" s="139"/>
      <c r="Q314" s="139"/>
      <c r="R314" s="139"/>
      <c r="S314" s="148"/>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row>
    <row r="315" spans="1:56" x14ac:dyDescent="0.25">
      <c r="A315" s="139"/>
      <c r="B315" s="139"/>
      <c r="C315" s="145"/>
      <c r="D315" s="139"/>
      <c r="E315" s="139"/>
      <c r="F315" s="139"/>
      <c r="G315" s="139"/>
      <c r="H315" s="139"/>
      <c r="I315" s="139"/>
      <c r="J315" s="139"/>
      <c r="K315" s="139"/>
      <c r="L315" s="139"/>
      <c r="M315" s="139"/>
      <c r="N315" s="139"/>
      <c r="O315" s="145"/>
      <c r="P315" s="139"/>
      <c r="Q315" s="139"/>
      <c r="R315" s="139"/>
      <c r="S315" s="148"/>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row>
    <row r="316" spans="1:56" x14ac:dyDescent="0.25">
      <c r="A316" s="139"/>
      <c r="B316" s="139"/>
      <c r="C316" s="145"/>
      <c r="D316" s="139"/>
      <c r="E316" s="139"/>
      <c r="F316" s="139"/>
      <c r="G316" s="139"/>
      <c r="H316" s="139"/>
      <c r="I316" s="139"/>
      <c r="J316" s="139"/>
      <c r="K316" s="139"/>
      <c r="L316" s="139"/>
      <c r="M316" s="139"/>
      <c r="N316" s="139"/>
      <c r="O316" s="145"/>
      <c r="P316" s="139"/>
      <c r="Q316" s="139"/>
      <c r="R316" s="139"/>
      <c r="S316" s="148"/>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row>
    <row r="317" spans="1:56" x14ac:dyDescent="0.25">
      <c r="A317" s="139"/>
      <c r="B317" s="139"/>
      <c r="C317" s="145"/>
      <c r="D317" s="139"/>
      <c r="E317" s="139"/>
      <c r="F317" s="139"/>
      <c r="G317" s="139"/>
      <c r="H317" s="139"/>
      <c r="I317" s="139"/>
      <c r="J317" s="139"/>
      <c r="K317" s="139"/>
      <c r="L317" s="139"/>
      <c r="M317" s="139"/>
      <c r="N317" s="139"/>
      <c r="O317" s="145"/>
      <c r="P317" s="139"/>
      <c r="Q317" s="139"/>
      <c r="R317" s="139"/>
      <c r="S317" s="148"/>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row>
    <row r="318" spans="1:56" x14ac:dyDescent="0.25">
      <c r="A318" s="139"/>
      <c r="B318" s="139"/>
      <c r="C318" s="145"/>
      <c r="D318" s="139"/>
      <c r="E318" s="139"/>
      <c r="F318" s="139"/>
      <c r="G318" s="139"/>
      <c r="H318" s="139"/>
      <c r="I318" s="139"/>
      <c r="J318" s="139"/>
      <c r="K318" s="139"/>
      <c r="L318" s="139"/>
      <c r="M318" s="139"/>
      <c r="N318" s="139"/>
      <c r="O318" s="145"/>
      <c r="P318" s="139"/>
      <c r="Q318" s="139"/>
      <c r="R318" s="139"/>
      <c r="S318" s="148"/>
      <c r="T318" s="139"/>
      <c r="U318" s="139"/>
      <c r="V318" s="139"/>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row>
    <row r="319" spans="1:56" x14ac:dyDescent="0.25">
      <c r="A319" s="139"/>
      <c r="B319" s="139"/>
      <c r="C319" s="145"/>
      <c r="D319" s="139"/>
      <c r="E319" s="139"/>
      <c r="F319" s="139"/>
      <c r="G319" s="139"/>
      <c r="H319" s="139"/>
      <c r="I319" s="139"/>
      <c r="J319" s="139"/>
      <c r="K319" s="139"/>
      <c r="L319" s="139"/>
      <c r="M319" s="139"/>
      <c r="N319" s="139"/>
      <c r="O319" s="145"/>
      <c r="P319" s="139"/>
      <c r="Q319" s="139"/>
      <c r="R319" s="139"/>
      <c r="S319" s="148"/>
      <c r="T319" s="139"/>
      <c r="U319" s="139"/>
      <c r="V319" s="139"/>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row>
    <row r="320" spans="1:56" x14ac:dyDescent="0.25">
      <c r="A320" s="139"/>
      <c r="B320" s="139"/>
      <c r="C320" s="145"/>
      <c r="D320" s="139"/>
      <c r="E320" s="139"/>
      <c r="F320" s="139"/>
      <c r="G320" s="139"/>
      <c r="H320" s="139"/>
      <c r="I320" s="139"/>
      <c r="J320" s="139"/>
      <c r="K320" s="139"/>
      <c r="L320" s="139"/>
      <c r="M320" s="139"/>
      <c r="N320" s="139"/>
      <c r="O320" s="145"/>
      <c r="P320" s="139"/>
      <c r="Q320" s="139"/>
      <c r="R320" s="139"/>
      <c r="S320" s="148"/>
      <c r="T320" s="139"/>
      <c r="U320" s="139"/>
      <c r="V320" s="139"/>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row>
    <row r="321" spans="1:56" x14ac:dyDescent="0.25">
      <c r="A321" s="139"/>
      <c r="B321" s="139"/>
      <c r="C321" s="145"/>
      <c r="D321" s="139"/>
      <c r="E321" s="139"/>
      <c r="F321" s="139"/>
      <c r="G321" s="139"/>
      <c r="H321" s="139"/>
      <c r="I321" s="139"/>
      <c r="J321" s="139"/>
      <c r="K321" s="139"/>
      <c r="L321" s="139"/>
      <c r="M321" s="139"/>
      <c r="N321" s="139"/>
      <c r="O321" s="145"/>
      <c r="P321" s="139"/>
      <c r="Q321" s="139"/>
      <c r="R321" s="139"/>
      <c r="S321" s="148"/>
      <c r="T321" s="139"/>
      <c r="U321" s="139"/>
      <c r="V321" s="139"/>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row>
    <row r="322" spans="1:56" x14ac:dyDescent="0.25">
      <c r="A322" s="139"/>
      <c r="B322" s="139"/>
      <c r="C322" s="145"/>
      <c r="D322" s="139"/>
      <c r="E322" s="139"/>
      <c r="F322" s="139"/>
      <c r="G322" s="139"/>
      <c r="H322" s="139"/>
      <c r="I322" s="139"/>
      <c r="J322" s="139"/>
      <c r="K322" s="139"/>
      <c r="L322" s="139"/>
      <c r="M322" s="139"/>
      <c r="N322" s="139"/>
      <c r="O322" s="145"/>
      <c r="P322" s="139"/>
      <c r="Q322" s="139"/>
      <c r="R322" s="139"/>
      <c r="S322" s="148"/>
      <c r="T322" s="139"/>
      <c r="U322" s="139"/>
      <c r="V322" s="139"/>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row>
    <row r="323" spans="1:56" x14ac:dyDescent="0.25">
      <c r="A323" s="139"/>
      <c r="B323" s="139"/>
      <c r="C323" s="145"/>
      <c r="D323" s="139"/>
      <c r="E323" s="139"/>
      <c r="F323" s="139"/>
      <c r="G323" s="139"/>
      <c r="H323" s="139"/>
      <c r="I323" s="139"/>
      <c r="J323" s="139"/>
      <c r="K323" s="139"/>
      <c r="L323" s="139"/>
      <c r="M323" s="139"/>
      <c r="N323" s="139"/>
      <c r="O323" s="145"/>
      <c r="P323" s="139"/>
      <c r="Q323" s="139"/>
      <c r="R323" s="139"/>
      <c r="S323" s="148"/>
      <c r="T323" s="139"/>
      <c r="U323" s="139"/>
      <c r="V323" s="139"/>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row>
    <row r="324" spans="1:56" x14ac:dyDescent="0.25">
      <c r="A324" s="139"/>
      <c r="B324" s="139"/>
      <c r="C324" s="145"/>
      <c r="D324" s="139"/>
      <c r="E324" s="139"/>
      <c r="F324" s="139"/>
      <c r="G324" s="139"/>
      <c r="H324" s="139"/>
      <c r="I324" s="139"/>
      <c r="J324" s="139"/>
      <c r="K324" s="139"/>
      <c r="L324" s="139"/>
      <c r="M324" s="139"/>
      <c r="N324" s="139"/>
      <c r="O324" s="145"/>
      <c r="P324" s="139"/>
      <c r="Q324" s="139"/>
      <c r="R324" s="139"/>
      <c r="S324" s="148"/>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row>
    <row r="325" spans="1:56" x14ac:dyDescent="0.25">
      <c r="A325" s="139"/>
      <c r="B325" s="139"/>
      <c r="C325" s="145"/>
      <c r="D325" s="139"/>
      <c r="E325" s="139"/>
      <c r="F325" s="139"/>
      <c r="G325" s="139"/>
      <c r="H325" s="139"/>
      <c r="I325" s="139"/>
      <c r="J325" s="139"/>
      <c r="K325" s="139"/>
      <c r="L325" s="139"/>
      <c r="M325" s="139"/>
      <c r="N325" s="139"/>
      <c r="O325" s="145"/>
      <c r="P325" s="139"/>
      <c r="Q325" s="139"/>
      <c r="R325" s="139"/>
      <c r="S325" s="148"/>
      <c r="T325" s="139"/>
      <c r="U325" s="139"/>
      <c r="V325" s="139"/>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row>
    <row r="326" spans="1:56" x14ac:dyDescent="0.25">
      <c r="A326" s="139"/>
      <c r="B326" s="139"/>
      <c r="C326" s="145"/>
      <c r="D326" s="139"/>
      <c r="E326" s="139"/>
      <c r="F326" s="139"/>
      <c r="G326" s="139"/>
      <c r="H326" s="139"/>
      <c r="I326" s="139"/>
      <c r="J326" s="139"/>
      <c r="K326" s="139"/>
      <c r="L326" s="139"/>
      <c r="M326" s="139"/>
      <c r="N326" s="139"/>
      <c r="O326" s="145"/>
      <c r="P326" s="139"/>
      <c r="Q326" s="139"/>
      <c r="R326" s="139"/>
      <c r="S326" s="148"/>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row>
    <row r="327" spans="1:56" x14ac:dyDescent="0.25">
      <c r="A327" s="139"/>
      <c r="B327" s="139"/>
      <c r="C327" s="145"/>
      <c r="D327" s="139"/>
      <c r="E327" s="139"/>
      <c r="F327" s="139"/>
      <c r="G327" s="139"/>
      <c r="H327" s="139"/>
      <c r="I327" s="139"/>
      <c r="J327" s="139"/>
      <c r="K327" s="139"/>
      <c r="L327" s="139"/>
      <c r="M327" s="139"/>
      <c r="N327" s="139"/>
      <c r="O327" s="145"/>
      <c r="P327" s="139"/>
      <c r="Q327" s="139"/>
      <c r="R327" s="139"/>
      <c r="S327" s="148"/>
      <c r="T327" s="139"/>
      <c r="U327" s="139"/>
      <c r="V327" s="139"/>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row>
    <row r="328" spans="1:56" x14ac:dyDescent="0.25">
      <c r="A328" s="139"/>
      <c r="B328" s="139"/>
      <c r="C328" s="145"/>
      <c r="D328" s="139"/>
      <c r="E328" s="139"/>
      <c r="F328" s="139"/>
      <c r="G328" s="139"/>
      <c r="H328" s="139"/>
      <c r="I328" s="139"/>
      <c r="J328" s="139"/>
      <c r="K328" s="139"/>
      <c r="L328" s="139"/>
      <c r="M328" s="139"/>
      <c r="N328" s="139"/>
      <c r="O328" s="145"/>
      <c r="P328" s="139"/>
      <c r="Q328" s="139"/>
      <c r="R328" s="139"/>
      <c r="S328" s="148"/>
      <c r="T328" s="139"/>
      <c r="U328" s="139"/>
      <c r="V328" s="139"/>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row>
    <row r="329" spans="1:56" x14ac:dyDescent="0.25">
      <c r="A329" s="139"/>
      <c r="B329" s="139"/>
      <c r="C329" s="145"/>
      <c r="D329" s="139"/>
      <c r="E329" s="139"/>
      <c r="F329" s="139"/>
      <c r="G329" s="139"/>
      <c r="H329" s="139"/>
      <c r="I329" s="139"/>
      <c r="J329" s="139"/>
      <c r="K329" s="139"/>
      <c r="L329" s="139"/>
      <c r="M329" s="139"/>
      <c r="N329" s="139"/>
      <c r="O329" s="145"/>
      <c r="P329" s="139"/>
      <c r="Q329" s="139"/>
      <c r="R329" s="139"/>
      <c r="S329" s="148"/>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row>
    <row r="330" spans="1:56" x14ac:dyDescent="0.25">
      <c r="A330" s="139"/>
      <c r="B330" s="139"/>
      <c r="C330" s="145"/>
      <c r="D330" s="139"/>
      <c r="E330" s="139"/>
      <c r="F330" s="139"/>
      <c r="G330" s="139"/>
      <c r="H330" s="139"/>
      <c r="I330" s="139"/>
      <c r="J330" s="139"/>
      <c r="K330" s="139"/>
      <c r="L330" s="139"/>
      <c r="M330" s="139"/>
      <c r="N330" s="139"/>
      <c r="O330" s="145"/>
      <c r="P330" s="139"/>
      <c r="Q330" s="139"/>
      <c r="R330" s="139"/>
      <c r="S330" s="148"/>
      <c r="T330" s="139"/>
      <c r="U330" s="139"/>
      <c r="V330" s="139"/>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row>
    <row r="331" spans="1:56" x14ac:dyDescent="0.25">
      <c r="A331" s="139"/>
      <c r="B331" s="139"/>
      <c r="C331" s="145"/>
      <c r="D331" s="139"/>
      <c r="E331" s="139"/>
      <c r="F331" s="139"/>
      <c r="G331" s="139"/>
      <c r="H331" s="139"/>
      <c r="I331" s="139"/>
      <c r="J331" s="139"/>
      <c r="K331" s="139"/>
      <c r="L331" s="139"/>
      <c r="M331" s="139"/>
      <c r="N331" s="139"/>
      <c r="O331" s="145"/>
      <c r="P331" s="139"/>
      <c r="Q331" s="139"/>
      <c r="R331" s="139"/>
      <c r="S331" s="148"/>
      <c r="T331" s="139"/>
      <c r="U331" s="139"/>
      <c r="V331" s="139"/>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row>
    <row r="332" spans="1:56" x14ac:dyDescent="0.25">
      <c r="A332" s="139"/>
      <c r="B332" s="139"/>
      <c r="C332" s="145"/>
      <c r="D332" s="139"/>
      <c r="E332" s="139"/>
      <c r="F332" s="139"/>
      <c r="G332" s="139"/>
      <c r="H332" s="139"/>
      <c r="I332" s="139"/>
      <c r="J332" s="139"/>
      <c r="K332" s="139"/>
      <c r="L332" s="139"/>
      <c r="M332" s="139"/>
      <c r="N332" s="139"/>
      <c r="O332" s="145"/>
      <c r="P332" s="139"/>
      <c r="Q332" s="139"/>
      <c r="R332" s="139"/>
      <c r="S332" s="148"/>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row>
    <row r="333" spans="1:56" x14ac:dyDescent="0.25">
      <c r="A333" s="139"/>
      <c r="B333" s="139"/>
      <c r="C333" s="145"/>
      <c r="D333" s="139"/>
      <c r="E333" s="139"/>
      <c r="F333" s="139"/>
      <c r="G333" s="139"/>
      <c r="H333" s="139"/>
      <c r="I333" s="139"/>
      <c r="J333" s="139"/>
      <c r="K333" s="139"/>
      <c r="L333" s="139"/>
      <c r="M333" s="139"/>
      <c r="N333" s="139"/>
      <c r="O333" s="145"/>
      <c r="P333" s="139"/>
      <c r="Q333" s="139"/>
      <c r="R333" s="139"/>
      <c r="S333" s="148"/>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row>
    <row r="334" spans="1:56" x14ac:dyDescent="0.25">
      <c r="A334" s="139"/>
      <c r="B334" s="139"/>
      <c r="C334" s="145"/>
      <c r="D334" s="139"/>
      <c r="E334" s="139"/>
      <c r="F334" s="139"/>
      <c r="G334" s="139"/>
      <c r="H334" s="139"/>
      <c r="I334" s="139"/>
      <c r="J334" s="139"/>
      <c r="K334" s="139"/>
      <c r="L334" s="139"/>
      <c r="M334" s="139"/>
      <c r="N334" s="139"/>
      <c r="O334" s="145"/>
      <c r="P334" s="139"/>
      <c r="Q334" s="139"/>
      <c r="R334" s="139"/>
      <c r="S334" s="148"/>
      <c r="T334" s="139"/>
      <c r="U334" s="139"/>
      <c r="V334" s="139"/>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row>
    <row r="335" spans="1:56" x14ac:dyDescent="0.25">
      <c r="A335" s="139"/>
      <c r="B335" s="139"/>
      <c r="C335" s="145"/>
      <c r="D335" s="139"/>
      <c r="E335" s="139"/>
      <c r="F335" s="139"/>
      <c r="G335" s="139"/>
      <c r="H335" s="139"/>
      <c r="I335" s="139"/>
      <c r="J335" s="139"/>
      <c r="K335" s="139"/>
      <c r="L335" s="139"/>
      <c r="M335" s="139"/>
      <c r="N335" s="139"/>
      <c r="O335" s="145"/>
      <c r="P335" s="139"/>
      <c r="Q335" s="139"/>
      <c r="R335" s="139"/>
      <c r="S335" s="148"/>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row>
    <row r="336" spans="1:56" x14ac:dyDescent="0.25">
      <c r="A336" s="139"/>
      <c r="B336" s="139"/>
      <c r="C336" s="145"/>
      <c r="D336" s="139"/>
      <c r="E336" s="139"/>
      <c r="F336" s="139"/>
      <c r="G336" s="139"/>
      <c r="H336" s="139"/>
      <c r="I336" s="139"/>
      <c r="J336" s="139"/>
      <c r="K336" s="139"/>
      <c r="L336" s="139"/>
      <c r="M336" s="139"/>
      <c r="N336" s="139"/>
      <c r="O336" s="145"/>
      <c r="P336" s="139"/>
      <c r="Q336" s="139"/>
      <c r="R336" s="139"/>
      <c r="S336" s="148"/>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row>
    <row r="337" spans="1:56" x14ac:dyDescent="0.25">
      <c r="A337" s="139"/>
      <c r="B337" s="139"/>
      <c r="C337" s="145"/>
      <c r="D337" s="139"/>
      <c r="E337" s="139"/>
      <c r="F337" s="139"/>
      <c r="G337" s="139"/>
      <c r="H337" s="139"/>
      <c r="I337" s="139"/>
      <c r="J337" s="139"/>
      <c r="K337" s="139"/>
      <c r="L337" s="139"/>
      <c r="M337" s="139"/>
      <c r="N337" s="139"/>
      <c r="O337" s="145"/>
      <c r="P337" s="139"/>
      <c r="Q337" s="139"/>
      <c r="R337" s="139"/>
      <c r="S337" s="148"/>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row>
    <row r="338" spans="1:56" x14ac:dyDescent="0.25">
      <c r="A338" s="139"/>
      <c r="B338" s="139"/>
      <c r="C338" s="145"/>
      <c r="D338" s="139"/>
      <c r="E338" s="139"/>
      <c r="F338" s="139"/>
      <c r="G338" s="139"/>
      <c r="H338" s="139"/>
      <c r="I338" s="139"/>
      <c r="J338" s="139"/>
      <c r="K338" s="139"/>
      <c r="L338" s="139"/>
      <c r="M338" s="139"/>
      <c r="N338" s="139"/>
      <c r="O338" s="145"/>
      <c r="P338" s="139"/>
      <c r="Q338" s="139"/>
      <c r="R338" s="139"/>
      <c r="S338" s="148"/>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row>
    <row r="339" spans="1:56" x14ac:dyDescent="0.25">
      <c r="A339" s="139"/>
      <c r="B339" s="139"/>
      <c r="C339" s="145"/>
      <c r="D339" s="139"/>
      <c r="E339" s="139"/>
      <c r="F339" s="139"/>
      <c r="G339" s="139"/>
      <c r="H339" s="139"/>
      <c r="I339" s="139"/>
      <c r="J339" s="139"/>
      <c r="K339" s="139"/>
      <c r="L339" s="139"/>
      <c r="M339" s="139"/>
      <c r="N339" s="139"/>
      <c r="O339" s="145"/>
      <c r="P339" s="139"/>
      <c r="Q339" s="139"/>
      <c r="R339" s="139"/>
      <c r="S339" s="148"/>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row>
    <row r="340" spans="1:56" x14ac:dyDescent="0.25">
      <c r="A340" s="139"/>
      <c r="B340" s="139"/>
      <c r="C340" s="145"/>
      <c r="D340" s="139"/>
      <c r="E340" s="139"/>
      <c r="F340" s="139"/>
      <c r="G340" s="139"/>
      <c r="H340" s="139"/>
      <c r="I340" s="139"/>
      <c r="J340" s="139"/>
      <c r="K340" s="139"/>
      <c r="L340" s="139"/>
      <c r="M340" s="139"/>
      <c r="N340" s="139"/>
      <c r="O340" s="145"/>
      <c r="P340" s="139"/>
      <c r="Q340" s="139"/>
      <c r="R340" s="139"/>
      <c r="S340" s="148"/>
      <c r="T340" s="139"/>
      <c r="U340" s="139"/>
      <c r="V340" s="139"/>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row>
    <row r="341" spans="1:56" x14ac:dyDescent="0.25">
      <c r="A341" s="139"/>
      <c r="B341" s="139"/>
      <c r="C341" s="145"/>
      <c r="D341" s="139"/>
      <c r="E341" s="139"/>
      <c r="F341" s="139"/>
      <c r="G341" s="139"/>
      <c r="H341" s="139"/>
      <c r="I341" s="139"/>
      <c r="J341" s="139"/>
      <c r="K341" s="139"/>
      <c r="L341" s="139"/>
      <c r="M341" s="139"/>
      <c r="N341" s="139"/>
      <c r="O341" s="145"/>
      <c r="P341" s="139"/>
      <c r="Q341" s="139"/>
      <c r="R341" s="139"/>
      <c r="S341" s="148"/>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row>
    <row r="342" spans="1:56" x14ac:dyDescent="0.25">
      <c r="A342" s="139"/>
      <c r="B342" s="139"/>
      <c r="C342" s="145"/>
      <c r="D342" s="139"/>
      <c r="E342" s="139"/>
      <c r="F342" s="139"/>
      <c r="G342" s="139"/>
      <c r="H342" s="139"/>
      <c r="I342" s="139"/>
      <c r="J342" s="139"/>
      <c r="K342" s="139"/>
      <c r="L342" s="139"/>
      <c r="M342" s="139"/>
      <c r="N342" s="139"/>
      <c r="O342" s="145"/>
      <c r="P342" s="139"/>
      <c r="Q342" s="139"/>
      <c r="R342" s="139"/>
      <c r="S342" s="148"/>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row>
    <row r="343" spans="1:56" x14ac:dyDescent="0.25">
      <c r="A343" s="139"/>
      <c r="B343" s="139"/>
      <c r="C343" s="145"/>
      <c r="D343" s="139"/>
      <c r="E343" s="139"/>
      <c r="F343" s="139"/>
      <c r="G343" s="139"/>
      <c r="H343" s="139"/>
      <c r="I343" s="139"/>
      <c r="J343" s="139"/>
      <c r="K343" s="139"/>
      <c r="L343" s="139"/>
      <c r="M343" s="139"/>
      <c r="N343" s="139"/>
      <c r="O343" s="145"/>
      <c r="P343" s="139"/>
      <c r="Q343" s="139"/>
      <c r="R343" s="139"/>
      <c r="S343" s="148"/>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row>
    <row r="344" spans="1:56" x14ac:dyDescent="0.25">
      <c r="A344" s="139"/>
      <c r="B344" s="139"/>
      <c r="C344" s="145"/>
      <c r="D344" s="139"/>
      <c r="E344" s="139"/>
      <c r="F344" s="139"/>
      <c r="G344" s="139"/>
      <c r="H344" s="139"/>
      <c r="I344" s="139"/>
      <c r="J344" s="139"/>
      <c r="K344" s="139"/>
      <c r="L344" s="139"/>
      <c r="M344" s="139"/>
      <c r="N344" s="139"/>
      <c r="O344" s="145"/>
      <c r="P344" s="139"/>
      <c r="Q344" s="139"/>
      <c r="R344" s="139"/>
      <c r="S344" s="148"/>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row>
    <row r="345" spans="1:56" x14ac:dyDescent="0.25">
      <c r="A345" s="139"/>
      <c r="B345" s="139"/>
      <c r="C345" s="145"/>
      <c r="D345" s="139"/>
      <c r="E345" s="139"/>
      <c r="F345" s="139"/>
      <c r="G345" s="139"/>
      <c r="H345" s="139"/>
      <c r="I345" s="139"/>
      <c r="J345" s="139"/>
      <c r="K345" s="139"/>
      <c r="L345" s="139"/>
      <c r="M345" s="139"/>
      <c r="N345" s="139"/>
      <c r="O345" s="145"/>
      <c r="P345" s="139"/>
      <c r="Q345" s="139"/>
      <c r="R345" s="139"/>
      <c r="S345" s="148"/>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row>
    <row r="346" spans="1:56" x14ac:dyDescent="0.25">
      <c r="A346" s="139"/>
      <c r="B346" s="139"/>
      <c r="C346" s="145"/>
      <c r="D346" s="139"/>
      <c r="E346" s="139"/>
      <c r="F346" s="139"/>
      <c r="G346" s="139"/>
      <c r="H346" s="139"/>
      <c r="I346" s="139"/>
      <c r="J346" s="139"/>
      <c r="K346" s="139"/>
      <c r="L346" s="139"/>
      <c r="M346" s="139"/>
      <c r="N346" s="139"/>
      <c r="O346" s="145"/>
      <c r="P346" s="139"/>
      <c r="Q346" s="139"/>
      <c r="R346" s="139"/>
      <c r="S346" s="148"/>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row>
    <row r="347" spans="1:56" x14ac:dyDescent="0.25">
      <c r="A347" s="139"/>
      <c r="B347" s="139"/>
      <c r="C347" s="145"/>
      <c r="D347" s="139"/>
      <c r="E347" s="139"/>
      <c r="F347" s="139"/>
      <c r="G347" s="139"/>
      <c r="H347" s="139"/>
      <c r="I347" s="139"/>
      <c r="J347" s="139"/>
      <c r="K347" s="139"/>
      <c r="L347" s="139"/>
      <c r="M347" s="139"/>
      <c r="N347" s="139"/>
      <c r="O347" s="145"/>
      <c r="P347" s="139"/>
      <c r="Q347" s="139"/>
      <c r="R347" s="139"/>
      <c r="S347" s="148"/>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row>
    <row r="348" spans="1:56" x14ac:dyDescent="0.25">
      <c r="A348" s="139"/>
      <c r="B348" s="139"/>
      <c r="C348" s="145"/>
      <c r="D348" s="139"/>
      <c r="E348" s="139"/>
      <c r="F348" s="139"/>
      <c r="G348" s="139"/>
      <c r="H348" s="139"/>
      <c r="I348" s="139"/>
      <c r="J348" s="139"/>
      <c r="K348" s="139"/>
      <c r="L348" s="139"/>
      <c r="M348" s="139"/>
      <c r="N348" s="139"/>
      <c r="O348" s="145"/>
      <c r="P348" s="139"/>
      <c r="Q348" s="139"/>
      <c r="R348" s="139"/>
      <c r="S348" s="148"/>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row>
    <row r="349" spans="1:56" x14ac:dyDescent="0.25">
      <c r="A349" s="139"/>
      <c r="B349" s="139"/>
      <c r="C349" s="145"/>
      <c r="D349" s="139"/>
      <c r="E349" s="139"/>
      <c r="F349" s="139"/>
      <c r="G349" s="139"/>
      <c r="H349" s="139"/>
      <c r="I349" s="139"/>
      <c r="J349" s="139"/>
      <c r="K349" s="139"/>
      <c r="L349" s="139"/>
      <c r="M349" s="139"/>
      <c r="N349" s="139"/>
      <c r="O349" s="145"/>
      <c r="P349" s="139"/>
      <c r="Q349" s="139"/>
      <c r="R349" s="139"/>
      <c r="S349" s="148"/>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row>
    <row r="350" spans="1:56" x14ac:dyDescent="0.25">
      <c r="A350" s="139"/>
      <c r="B350" s="139"/>
      <c r="C350" s="145"/>
      <c r="D350" s="139"/>
      <c r="E350" s="139"/>
      <c r="F350" s="139"/>
      <c r="G350" s="139"/>
      <c r="H350" s="139"/>
      <c r="I350" s="139"/>
      <c r="J350" s="139"/>
      <c r="K350" s="139"/>
      <c r="L350" s="139"/>
      <c r="M350" s="139"/>
      <c r="N350" s="139"/>
      <c r="O350" s="145"/>
      <c r="P350" s="139"/>
      <c r="Q350" s="139"/>
      <c r="R350" s="139"/>
      <c r="S350" s="148"/>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row>
    <row r="351" spans="1:56" x14ac:dyDescent="0.25">
      <c r="A351" s="139"/>
      <c r="B351" s="139"/>
      <c r="C351" s="145"/>
      <c r="D351" s="139"/>
      <c r="E351" s="139"/>
      <c r="F351" s="139"/>
      <c r="G351" s="139"/>
      <c r="H351" s="139"/>
      <c r="I351" s="139"/>
      <c r="J351" s="139"/>
      <c r="K351" s="139"/>
      <c r="L351" s="139"/>
      <c r="M351" s="139"/>
      <c r="N351" s="139"/>
      <c r="O351" s="145"/>
      <c r="P351" s="139"/>
      <c r="Q351" s="139"/>
      <c r="R351" s="139"/>
      <c r="S351" s="148"/>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row>
    <row r="352" spans="1:56" x14ac:dyDescent="0.25">
      <c r="A352" s="139"/>
      <c r="B352" s="139"/>
      <c r="C352" s="145"/>
      <c r="D352" s="139"/>
      <c r="E352" s="139"/>
      <c r="F352" s="139"/>
      <c r="G352" s="139"/>
      <c r="H352" s="139"/>
      <c r="I352" s="139"/>
      <c r="J352" s="139"/>
      <c r="K352" s="139"/>
      <c r="L352" s="139"/>
      <c r="M352" s="139"/>
      <c r="N352" s="139"/>
      <c r="O352" s="145"/>
      <c r="P352" s="139"/>
      <c r="Q352" s="139"/>
      <c r="R352" s="139"/>
      <c r="S352" s="148"/>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row>
    <row r="353" spans="1:56" x14ac:dyDescent="0.25">
      <c r="A353" s="139"/>
      <c r="B353" s="139"/>
      <c r="C353" s="145"/>
      <c r="D353" s="139"/>
      <c r="E353" s="139"/>
      <c r="F353" s="139"/>
      <c r="G353" s="139"/>
      <c r="H353" s="139"/>
      <c r="I353" s="139"/>
      <c r="J353" s="139"/>
      <c r="K353" s="139"/>
      <c r="L353" s="139"/>
      <c r="M353" s="139"/>
      <c r="N353" s="139"/>
      <c r="O353" s="145"/>
      <c r="P353" s="139"/>
      <c r="Q353" s="139"/>
      <c r="R353" s="139"/>
      <c r="S353" s="148"/>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row>
    <row r="354" spans="1:56" x14ac:dyDescent="0.25">
      <c r="A354" s="139"/>
      <c r="B354" s="139"/>
      <c r="C354" s="145"/>
      <c r="D354" s="139"/>
      <c r="E354" s="139"/>
      <c r="F354" s="139"/>
      <c r="G354" s="139"/>
      <c r="H354" s="139"/>
      <c r="I354" s="139"/>
      <c r="J354" s="139"/>
      <c r="K354" s="139"/>
      <c r="L354" s="139"/>
      <c r="M354" s="139"/>
      <c r="N354" s="139"/>
      <c r="O354" s="145"/>
      <c r="P354" s="139"/>
      <c r="Q354" s="139"/>
      <c r="R354" s="139"/>
      <c r="S354" s="148"/>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row>
    <row r="355" spans="1:56" x14ac:dyDescent="0.25">
      <c r="A355" s="139"/>
      <c r="B355" s="139"/>
      <c r="C355" s="145"/>
      <c r="D355" s="139"/>
      <c r="E355" s="139"/>
      <c r="F355" s="139"/>
      <c r="G355" s="139"/>
      <c r="H355" s="139"/>
      <c r="I355" s="139"/>
      <c r="J355" s="139"/>
      <c r="K355" s="139"/>
      <c r="L355" s="139"/>
      <c r="M355" s="139"/>
      <c r="N355" s="139"/>
      <c r="O355" s="145"/>
      <c r="P355" s="139"/>
      <c r="Q355" s="139"/>
      <c r="R355" s="139"/>
      <c r="S355" s="148"/>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row>
    <row r="356" spans="1:56" x14ac:dyDescent="0.25">
      <c r="A356" s="139"/>
      <c r="B356" s="139"/>
      <c r="C356" s="145"/>
      <c r="D356" s="139"/>
      <c r="E356" s="139"/>
      <c r="F356" s="139"/>
      <c r="G356" s="139"/>
      <c r="H356" s="139"/>
      <c r="I356" s="139"/>
      <c r="J356" s="139"/>
      <c r="K356" s="139"/>
      <c r="L356" s="139"/>
      <c r="M356" s="139"/>
      <c r="N356" s="139"/>
      <c r="O356" s="145"/>
      <c r="P356" s="139"/>
      <c r="Q356" s="139"/>
      <c r="R356" s="139"/>
      <c r="S356" s="148"/>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row>
    <row r="357" spans="1:56" x14ac:dyDescent="0.25">
      <c r="A357" s="139"/>
      <c r="B357" s="139"/>
      <c r="C357" s="145"/>
      <c r="D357" s="139"/>
      <c r="E357" s="139"/>
      <c r="F357" s="139"/>
      <c r="G357" s="139"/>
      <c r="H357" s="139"/>
      <c r="I357" s="139"/>
      <c r="J357" s="139"/>
      <c r="K357" s="139"/>
      <c r="L357" s="139"/>
      <c r="M357" s="139"/>
      <c r="N357" s="139"/>
      <c r="O357" s="145"/>
      <c r="P357" s="139"/>
      <c r="Q357" s="139"/>
      <c r="R357" s="139"/>
      <c r="S357" s="148"/>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row>
    <row r="358" spans="1:56" x14ac:dyDescent="0.25">
      <c r="A358" s="139"/>
      <c r="B358" s="139"/>
      <c r="C358" s="145"/>
      <c r="D358" s="139"/>
      <c r="E358" s="139"/>
      <c r="F358" s="139"/>
      <c r="G358" s="139"/>
      <c r="H358" s="139"/>
      <c r="I358" s="139"/>
      <c r="J358" s="139"/>
      <c r="K358" s="139"/>
      <c r="L358" s="139"/>
      <c r="M358" s="139"/>
      <c r="N358" s="139"/>
      <c r="O358" s="145"/>
      <c r="P358" s="139"/>
      <c r="Q358" s="139"/>
      <c r="R358" s="139"/>
      <c r="S358" s="148"/>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row>
    <row r="359" spans="1:56" x14ac:dyDescent="0.25">
      <c r="A359" s="139"/>
      <c r="B359" s="139"/>
      <c r="C359" s="145"/>
      <c r="D359" s="139"/>
      <c r="E359" s="139"/>
      <c r="F359" s="139"/>
      <c r="G359" s="139"/>
      <c r="H359" s="139"/>
      <c r="I359" s="139"/>
      <c r="J359" s="139"/>
      <c r="K359" s="139"/>
      <c r="L359" s="139"/>
      <c r="M359" s="139"/>
      <c r="N359" s="139"/>
      <c r="O359" s="145"/>
      <c r="P359" s="139"/>
      <c r="Q359" s="139"/>
      <c r="R359" s="139"/>
      <c r="S359" s="148"/>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row>
    <row r="360" spans="1:56" x14ac:dyDescent="0.25">
      <c r="A360" s="139"/>
      <c r="B360" s="139"/>
      <c r="C360" s="145"/>
      <c r="D360" s="139"/>
      <c r="E360" s="139"/>
      <c r="F360" s="139"/>
      <c r="G360" s="139"/>
      <c r="H360" s="139"/>
      <c r="I360" s="139"/>
      <c r="J360" s="139"/>
      <c r="K360" s="139"/>
      <c r="L360" s="139"/>
      <c r="M360" s="139"/>
      <c r="N360" s="139"/>
      <c r="O360" s="145"/>
      <c r="P360" s="139"/>
      <c r="Q360" s="139"/>
      <c r="R360" s="139"/>
      <c r="S360" s="148"/>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row>
    <row r="361" spans="1:56" x14ac:dyDescent="0.25">
      <c r="A361" s="139"/>
      <c r="B361" s="139"/>
      <c r="C361" s="145"/>
      <c r="D361" s="139"/>
      <c r="E361" s="139"/>
      <c r="F361" s="139"/>
      <c r="G361" s="139"/>
      <c r="H361" s="139"/>
      <c r="I361" s="139"/>
      <c r="J361" s="139"/>
      <c r="K361" s="139"/>
      <c r="L361" s="139"/>
      <c r="M361" s="139"/>
      <c r="N361" s="139"/>
      <c r="O361" s="145"/>
      <c r="P361" s="139"/>
      <c r="Q361" s="139"/>
      <c r="R361" s="139"/>
      <c r="S361" s="148"/>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row>
    <row r="362" spans="1:56" x14ac:dyDescent="0.25">
      <c r="A362" s="139"/>
      <c r="B362" s="139"/>
      <c r="C362" s="145"/>
      <c r="D362" s="139"/>
      <c r="E362" s="139"/>
      <c r="F362" s="139"/>
      <c r="G362" s="139"/>
      <c r="H362" s="139"/>
      <c r="I362" s="139"/>
      <c r="J362" s="139"/>
      <c r="K362" s="139"/>
      <c r="L362" s="139"/>
      <c r="M362" s="139"/>
      <c r="N362" s="139"/>
      <c r="O362" s="145"/>
      <c r="P362" s="139"/>
      <c r="Q362" s="139"/>
      <c r="R362" s="139"/>
      <c r="S362" s="148"/>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row>
    <row r="363" spans="1:56" x14ac:dyDescent="0.25">
      <c r="A363" s="139"/>
      <c r="B363" s="139"/>
      <c r="C363" s="145"/>
      <c r="D363" s="139"/>
      <c r="E363" s="139"/>
      <c r="F363" s="139"/>
      <c r="G363" s="139"/>
      <c r="H363" s="139"/>
      <c r="I363" s="139"/>
      <c r="J363" s="139"/>
      <c r="K363" s="139"/>
      <c r="L363" s="139"/>
      <c r="M363" s="139"/>
      <c r="N363" s="139"/>
      <c r="O363" s="145"/>
      <c r="P363" s="139"/>
      <c r="Q363" s="139"/>
      <c r="R363" s="139"/>
      <c r="S363" s="148"/>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row>
    <row r="364" spans="1:56" x14ac:dyDescent="0.25">
      <c r="A364" s="139"/>
      <c r="B364" s="139"/>
      <c r="C364" s="145"/>
      <c r="D364" s="139"/>
      <c r="E364" s="139"/>
      <c r="F364" s="139"/>
      <c r="G364" s="139"/>
      <c r="H364" s="139"/>
      <c r="I364" s="139"/>
      <c r="J364" s="139"/>
      <c r="K364" s="139"/>
      <c r="L364" s="139"/>
      <c r="M364" s="139"/>
      <c r="N364" s="139"/>
      <c r="O364" s="145"/>
      <c r="P364" s="139"/>
      <c r="Q364" s="139"/>
      <c r="R364" s="139"/>
      <c r="S364" s="148"/>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row>
    <row r="365" spans="1:56" x14ac:dyDescent="0.25">
      <c r="A365" s="139"/>
      <c r="B365" s="139"/>
      <c r="C365" s="145"/>
      <c r="D365" s="139"/>
      <c r="E365" s="139"/>
      <c r="F365" s="139"/>
      <c r="G365" s="139"/>
      <c r="H365" s="139"/>
      <c r="I365" s="139"/>
      <c r="J365" s="139"/>
      <c r="K365" s="139"/>
      <c r="L365" s="139"/>
      <c r="M365" s="139"/>
      <c r="N365" s="139"/>
      <c r="O365" s="145"/>
      <c r="P365" s="139"/>
      <c r="Q365" s="139"/>
      <c r="R365" s="139"/>
      <c r="S365" s="148"/>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row>
    <row r="366" spans="1:56" x14ac:dyDescent="0.25">
      <c r="A366" s="139"/>
      <c r="B366" s="139"/>
      <c r="C366" s="145"/>
      <c r="D366" s="139"/>
      <c r="E366" s="139"/>
      <c r="F366" s="139"/>
      <c r="G366" s="139"/>
      <c r="H366" s="139"/>
      <c r="I366" s="139"/>
      <c r="J366" s="139"/>
      <c r="K366" s="139"/>
      <c r="L366" s="139"/>
      <c r="M366" s="139"/>
      <c r="N366" s="139"/>
      <c r="O366" s="145"/>
      <c r="P366" s="139"/>
      <c r="Q366" s="139"/>
      <c r="R366" s="139"/>
      <c r="S366" s="148"/>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row>
    <row r="367" spans="1:56" x14ac:dyDescent="0.25">
      <c r="A367" s="139"/>
      <c r="B367" s="139"/>
      <c r="C367" s="145"/>
      <c r="D367" s="139"/>
      <c r="E367" s="139"/>
      <c r="F367" s="139"/>
      <c r="G367" s="139"/>
      <c r="H367" s="139"/>
      <c r="I367" s="139"/>
      <c r="J367" s="139"/>
      <c r="K367" s="139"/>
      <c r="L367" s="139"/>
      <c r="M367" s="139"/>
      <c r="N367" s="139"/>
      <c r="O367" s="145"/>
      <c r="P367" s="139"/>
      <c r="Q367" s="139"/>
      <c r="R367" s="139"/>
      <c r="S367" s="148"/>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row>
    <row r="368" spans="1:56" x14ac:dyDescent="0.25">
      <c r="A368" s="139"/>
      <c r="B368" s="139"/>
      <c r="C368" s="145"/>
      <c r="D368" s="139"/>
      <c r="E368" s="139"/>
      <c r="F368" s="139"/>
      <c r="G368" s="139"/>
      <c r="H368" s="139"/>
      <c r="I368" s="139"/>
      <c r="J368" s="139"/>
      <c r="K368" s="139"/>
      <c r="L368" s="139"/>
      <c r="M368" s="139"/>
      <c r="N368" s="139"/>
      <c r="O368" s="145"/>
      <c r="P368" s="139"/>
      <c r="Q368" s="139"/>
      <c r="R368" s="139"/>
      <c r="S368" s="148"/>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row>
    <row r="369" spans="1:56" x14ac:dyDescent="0.25">
      <c r="A369" s="139"/>
      <c r="B369" s="139"/>
      <c r="C369" s="145"/>
      <c r="D369" s="139"/>
      <c r="E369" s="139"/>
      <c r="F369" s="139"/>
      <c r="G369" s="139"/>
      <c r="H369" s="139"/>
      <c r="I369" s="139"/>
      <c r="J369" s="139"/>
      <c r="K369" s="139"/>
      <c r="L369" s="139"/>
      <c r="M369" s="139"/>
      <c r="N369" s="139"/>
      <c r="O369" s="145"/>
      <c r="P369" s="139"/>
      <c r="Q369" s="139"/>
      <c r="R369" s="139"/>
      <c r="S369" s="148"/>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row>
    <row r="370" spans="1:56" x14ac:dyDescent="0.25">
      <c r="A370" s="139"/>
      <c r="B370" s="139"/>
      <c r="C370" s="145"/>
      <c r="D370" s="139"/>
      <c r="E370" s="139"/>
      <c r="F370" s="139"/>
      <c r="G370" s="139"/>
      <c r="H370" s="139"/>
      <c r="I370" s="139"/>
      <c r="J370" s="139"/>
      <c r="K370" s="139"/>
      <c r="L370" s="139"/>
      <c r="M370" s="139"/>
      <c r="N370" s="139"/>
      <c r="O370" s="145"/>
      <c r="P370" s="139"/>
      <c r="Q370" s="139"/>
      <c r="R370" s="139"/>
      <c r="S370" s="148"/>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row>
    <row r="371" spans="1:56" x14ac:dyDescent="0.25">
      <c r="A371" s="139"/>
      <c r="B371" s="139"/>
      <c r="C371" s="145"/>
      <c r="D371" s="139"/>
      <c r="E371" s="139"/>
      <c r="F371" s="139"/>
      <c r="G371" s="139"/>
      <c r="H371" s="139"/>
      <c r="I371" s="139"/>
      <c r="J371" s="139"/>
      <c r="K371" s="139"/>
      <c r="L371" s="139"/>
      <c r="M371" s="139"/>
      <c r="N371" s="139"/>
      <c r="O371" s="145"/>
      <c r="P371" s="139"/>
      <c r="Q371" s="139"/>
      <c r="R371" s="139"/>
      <c r="S371" s="148"/>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row>
    <row r="372" spans="1:56" x14ac:dyDescent="0.25">
      <c r="A372" s="139"/>
      <c r="B372" s="139"/>
      <c r="C372" s="145"/>
      <c r="D372" s="139"/>
      <c r="E372" s="139"/>
      <c r="F372" s="139"/>
      <c r="G372" s="139"/>
      <c r="H372" s="139"/>
      <c r="I372" s="139"/>
      <c r="J372" s="139"/>
      <c r="K372" s="139"/>
      <c r="L372" s="139"/>
      <c r="M372" s="139"/>
      <c r="N372" s="139"/>
      <c r="O372" s="145"/>
      <c r="P372" s="139"/>
      <c r="Q372" s="139"/>
      <c r="R372" s="139"/>
      <c r="S372" s="148"/>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row>
    <row r="373" spans="1:56" x14ac:dyDescent="0.25">
      <c r="A373" s="139"/>
      <c r="B373" s="139"/>
      <c r="C373" s="145"/>
      <c r="D373" s="139"/>
      <c r="E373" s="139"/>
      <c r="F373" s="139"/>
      <c r="G373" s="139"/>
      <c r="H373" s="139"/>
      <c r="I373" s="139"/>
      <c r="J373" s="139"/>
      <c r="K373" s="139"/>
      <c r="L373" s="139"/>
      <c r="M373" s="139"/>
      <c r="N373" s="139"/>
      <c r="O373" s="145"/>
      <c r="P373" s="139"/>
      <c r="Q373" s="139"/>
      <c r="R373" s="139"/>
      <c r="S373" s="148"/>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row>
    <row r="374" spans="1:56" x14ac:dyDescent="0.25">
      <c r="A374" s="139"/>
      <c r="B374" s="139"/>
      <c r="C374" s="145"/>
      <c r="D374" s="139"/>
      <c r="E374" s="139"/>
      <c r="F374" s="139"/>
      <c r="G374" s="139"/>
      <c r="H374" s="139"/>
      <c r="I374" s="139"/>
      <c r="J374" s="139"/>
      <c r="K374" s="139"/>
      <c r="L374" s="139"/>
      <c r="M374" s="139"/>
      <c r="N374" s="139"/>
      <c r="O374" s="145"/>
      <c r="P374" s="139"/>
      <c r="Q374" s="139"/>
      <c r="R374" s="139"/>
      <c r="S374" s="148"/>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row>
    <row r="375" spans="1:56" x14ac:dyDescent="0.25">
      <c r="A375" s="139"/>
      <c r="B375" s="139"/>
      <c r="C375" s="145"/>
      <c r="D375" s="139"/>
      <c r="E375" s="139"/>
      <c r="F375" s="139"/>
      <c r="G375" s="139"/>
      <c r="H375" s="139"/>
      <c r="I375" s="139"/>
      <c r="J375" s="139"/>
      <c r="K375" s="139"/>
      <c r="L375" s="139"/>
      <c r="M375" s="139"/>
      <c r="N375" s="139"/>
      <c r="O375" s="145"/>
      <c r="P375" s="139"/>
      <c r="Q375" s="139"/>
      <c r="R375" s="139"/>
      <c r="S375" s="148"/>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row>
    <row r="376" spans="1:56" x14ac:dyDescent="0.25">
      <c r="A376" s="139"/>
      <c r="B376" s="139"/>
      <c r="C376" s="145"/>
      <c r="D376" s="139"/>
      <c r="E376" s="139"/>
      <c r="F376" s="139"/>
      <c r="G376" s="139"/>
      <c r="H376" s="139"/>
      <c r="I376" s="139"/>
      <c r="J376" s="139"/>
      <c r="K376" s="139"/>
      <c r="L376" s="139"/>
      <c r="M376" s="139"/>
      <c r="N376" s="139"/>
      <c r="O376" s="145"/>
      <c r="P376" s="139"/>
      <c r="Q376" s="139"/>
      <c r="R376" s="139"/>
      <c r="S376" s="148"/>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row>
    <row r="377" spans="1:56" x14ac:dyDescent="0.25">
      <c r="A377" s="139"/>
      <c r="B377" s="139"/>
      <c r="C377" s="145"/>
      <c r="D377" s="139"/>
      <c r="E377" s="139"/>
      <c r="F377" s="139"/>
      <c r="G377" s="139"/>
      <c r="H377" s="139"/>
      <c r="I377" s="139"/>
      <c r="J377" s="139"/>
      <c r="K377" s="139"/>
      <c r="L377" s="139"/>
      <c r="M377" s="139"/>
      <c r="N377" s="139"/>
      <c r="O377" s="145"/>
      <c r="P377" s="139"/>
      <c r="Q377" s="139"/>
      <c r="R377" s="139"/>
      <c r="S377" s="148"/>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row>
    <row r="378" spans="1:56" x14ac:dyDescent="0.25">
      <c r="A378" s="139"/>
      <c r="B378" s="139"/>
      <c r="C378" s="145"/>
      <c r="D378" s="139"/>
      <c r="E378" s="139"/>
      <c r="F378" s="139"/>
      <c r="G378" s="139"/>
      <c r="H378" s="139"/>
      <c r="I378" s="139"/>
      <c r="J378" s="139"/>
      <c r="K378" s="139"/>
      <c r="L378" s="139"/>
      <c r="M378" s="139"/>
      <c r="N378" s="139"/>
      <c r="O378" s="145"/>
      <c r="P378" s="139"/>
      <c r="Q378" s="139"/>
      <c r="R378" s="139"/>
      <c r="S378" s="148"/>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row>
    <row r="379" spans="1:56" x14ac:dyDescent="0.25">
      <c r="A379" s="139"/>
      <c r="B379" s="139"/>
      <c r="C379" s="145"/>
      <c r="D379" s="139"/>
      <c r="E379" s="139"/>
      <c r="F379" s="139"/>
      <c r="G379" s="139"/>
      <c r="H379" s="139"/>
      <c r="I379" s="139"/>
      <c r="J379" s="139"/>
      <c r="K379" s="139"/>
      <c r="L379" s="139"/>
      <c r="M379" s="139"/>
      <c r="N379" s="139"/>
      <c r="O379" s="145"/>
      <c r="P379" s="139"/>
      <c r="Q379" s="139"/>
      <c r="R379" s="139"/>
      <c r="S379" s="148"/>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row>
    <row r="380" spans="1:56" x14ac:dyDescent="0.25">
      <c r="A380" s="139"/>
      <c r="B380" s="139"/>
      <c r="C380" s="145"/>
      <c r="D380" s="139"/>
      <c r="E380" s="139"/>
      <c r="F380" s="139"/>
      <c r="G380" s="139"/>
      <c r="H380" s="139"/>
      <c r="I380" s="139"/>
      <c r="J380" s="139"/>
      <c r="K380" s="139"/>
      <c r="L380" s="139"/>
      <c r="M380" s="139"/>
      <c r="N380" s="139"/>
      <c r="O380" s="145"/>
      <c r="P380" s="139"/>
      <c r="Q380" s="139"/>
      <c r="R380" s="139"/>
      <c r="S380" s="148"/>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row>
    <row r="381" spans="1:56" x14ac:dyDescent="0.25">
      <c r="A381" s="139"/>
      <c r="B381" s="139"/>
      <c r="C381" s="145"/>
      <c r="D381" s="139"/>
      <c r="E381" s="139"/>
      <c r="F381" s="139"/>
      <c r="G381" s="139"/>
      <c r="H381" s="139"/>
      <c r="I381" s="139"/>
      <c r="J381" s="139"/>
      <c r="K381" s="139"/>
      <c r="L381" s="139"/>
      <c r="M381" s="139"/>
      <c r="N381" s="139"/>
      <c r="O381" s="145"/>
      <c r="P381" s="139"/>
      <c r="Q381" s="139"/>
      <c r="R381" s="139"/>
      <c r="S381" s="148"/>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row>
    <row r="382" spans="1:56" x14ac:dyDescent="0.25">
      <c r="A382" s="139"/>
      <c r="B382" s="139"/>
      <c r="C382" s="145"/>
      <c r="D382" s="139"/>
      <c r="E382" s="139"/>
      <c r="F382" s="139"/>
      <c r="G382" s="139"/>
      <c r="H382" s="139"/>
      <c r="I382" s="139"/>
      <c r="J382" s="139"/>
      <c r="K382" s="139"/>
      <c r="L382" s="139"/>
      <c r="M382" s="139"/>
      <c r="N382" s="139"/>
      <c r="O382" s="145"/>
      <c r="P382" s="139"/>
      <c r="Q382" s="139"/>
      <c r="R382" s="139"/>
      <c r="S382" s="148"/>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row>
    <row r="383" spans="1:56" x14ac:dyDescent="0.25">
      <c r="A383" s="139"/>
      <c r="B383" s="139"/>
      <c r="C383" s="145"/>
      <c r="D383" s="139"/>
      <c r="E383" s="139"/>
      <c r="F383" s="139"/>
      <c r="G383" s="139"/>
      <c r="H383" s="139"/>
      <c r="I383" s="139"/>
      <c r="J383" s="139"/>
      <c r="K383" s="139"/>
      <c r="L383" s="139"/>
      <c r="M383" s="139"/>
      <c r="N383" s="139"/>
      <c r="O383" s="145"/>
      <c r="P383" s="139"/>
      <c r="Q383" s="139"/>
      <c r="R383" s="139"/>
      <c r="S383" s="148"/>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row>
    <row r="384" spans="1:56" x14ac:dyDescent="0.25">
      <c r="A384" s="139"/>
      <c r="B384" s="139"/>
      <c r="C384" s="145"/>
      <c r="D384" s="139"/>
      <c r="E384" s="139"/>
      <c r="F384" s="139"/>
      <c r="G384" s="139"/>
      <c r="H384" s="139"/>
      <c r="I384" s="139"/>
      <c r="J384" s="139"/>
      <c r="K384" s="139"/>
      <c r="L384" s="139"/>
      <c r="M384" s="139"/>
      <c r="N384" s="139"/>
      <c r="O384" s="145"/>
      <c r="P384" s="139"/>
      <c r="Q384" s="139"/>
      <c r="R384" s="139"/>
      <c r="S384" s="148"/>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row>
    <row r="385" spans="1:56" x14ac:dyDescent="0.25">
      <c r="A385" s="139"/>
      <c r="B385" s="139"/>
      <c r="C385" s="145"/>
      <c r="D385" s="139"/>
      <c r="E385" s="139"/>
      <c r="F385" s="139"/>
      <c r="G385" s="139"/>
      <c r="H385" s="139"/>
      <c r="I385" s="139"/>
      <c r="J385" s="139"/>
      <c r="K385" s="139"/>
      <c r="L385" s="139"/>
      <c r="M385" s="139"/>
      <c r="N385" s="139"/>
      <c r="O385" s="145"/>
      <c r="P385" s="139"/>
      <c r="Q385" s="139"/>
      <c r="R385" s="139"/>
      <c r="S385" s="148"/>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row>
    <row r="386" spans="1:56" x14ac:dyDescent="0.25">
      <c r="A386" s="139"/>
      <c r="B386" s="139"/>
      <c r="C386" s="145"/>
      <c r="D386" s="139"/>
      <c r="E386" s="139"/>
      <c r="F386" s="139"/>
      <c r="G386" s="139"/>
      <c r="H386" s="139"/>
      <c r="I386" s="139"/>
      <c r="J386" s="139"/>
      <c r="K386" s="139"/>
      <c r="L386" s="139"/>
      <c r="M386" s="139"/>
      <c r="N386" s="139"/>
      <c r="O386" s="145"/>
      <c r="P386" s="139"/>
      <c r="Q386" s="139"/>
      <c r="R386" s="139"/>
      <c r="S386" s="148"/>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row>
    <row r="387" spans="1:56" x14ac:dyDescent="0.25">
      <c r="A387" s="139"/>
      <c r="B387" s="139"/>
      <c r="C387" s="145"/>
      <c r="D387" s="139"/>
      <c r="E387" s="139"/>
      <c r="F387" s="139"/>
      <c r="G387" s="139"/>
      <c r="H387" s="139"/>
      <c r="I387" s="139"/>
      <c r="J387" s="139"/>
      <c r="K387" s="139"/>
      <c r="L387" s="139"/>
      <c r="M387" s="139"/>
      <c r="N387" s="139"/>
      <c r="O387" s="145"/>
      <c r="P387" s="139"/>
      <c r="Q387" s="139"/>
      <c r="R387" s="139"/>
      <c r="S387" s="148"/>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row>
    <row r="388" spans="1:56" x14ac:dyDescent="0.25">
      <c r="A388" s="139"/>
      <c r="B388" s="139"/>
      <c r="C388" s="145"/>
      <c r="D388" s="139"/>
      <c r="E388" s="139"/>
      <c r="F388" s="139"/>
      <c r="G388" s="139"/>
      <c r="H388" s="139"/>
      <c r="I388" s="139"/>
      <c r="J388" s="139"/>
      <c r="K388" s="139"/>
      <c r="L388" s="139"/>
      <c r="M388" s="139"/>
      <c r="N388" s="139"/>
      <c r="O388" s="145"/>
      <c r="P388" s="139"/>
      <c r="Q388" s="139"/>
      <c r="R388" s="139"/>
      <c r="S388" s="148"/>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row>
    <row r="389" spans="1:56" x14ac:dyDescent="0.25">
      <c r="A389" s="139"/>
      <c r="B389" s="139"/>
      <c r="C389" s="145"/>
      <c r="D389" s="139"/>
      <c r="E389" s="139"/>
      <c r="F389" s="139"/>
      <c r="G389" s="139"/>
      <c r="H389" s="139"/>
      <c r="I389" s="139"/>
      <c r="J389" s="139"/>
      <c r="K389" s="139"/>
      <c r="L389" s="139"/>
      <c r="M389" s="139"/>
      <c r="N389" s="139"/>
      <c r="O389" s="145"/>
      <c r="P389" s="139"/>
      <c r="Q389" s="139"/>
      <c r="R389" s="139"/>
      <c r="S389" s="148"/>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row>
    <row r="390" spans="1:56" x14ac:dyDescent="0.25">
      <c r="A390" s="139"/>
      <c r="B390" s="139"/>
      <c r="C390" s="145"/>
      <c r="D390" s="139"/>
      <c r="E390" s="139"/>
      <c r="F390" s="139"/>
      <c r="G390" s="139"/>
      <c r="H390" s="139"/>
      <c r="I390" s="139"/>
      <c r="J390" s="139"/>
      <c r="K390" s="139"/>
      <c r="L390" s="139"/>
      <c r="M390" s="139"/>
      <c r="N390" s="139"/>
      <c r="O390" s="145"/>
      <c r="P390" s="139"/>
      <c r="Q390" s="139"/>
      <c r="R390" s="139"/>
      <c r="S390" s="148"/>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row>
    <row r="391" spans="1:56" x14ac:dyDescent="0.25">
      <c r="A391" s="139"/>
      <c r="B391" s="139"/>
      <c r="C391" s="145"/>
      <c r="D391" s="139"/>
      <c r="E391" s="139"/>
      <c r="F391" s="139"/>
      <c r="G391" s="139"/>
      <c r="H391" s="139"/>
      <c r="I391" s="139"/>
      <c r="J391" s="139"/>
      <c r="K391" s="139"/>
      <c r="L391" s="139"/>
      <c r="M391" s="139"/>
      <c r="N391" s="139"/>
      <c r="O391" s="145"/>
      <c r="P391" s="139"/>
      <c r="Q391" s="139"/>
      <c r="R391" s="139"/>
      <c r="S391" s="148"/>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row>
    <row r="392" spans="1:56" x14ac:dyDescent="0.25">
      <c r="A392" s="139"/>
      <c r="B392" s="139"/>
      <c r="C392" s="145"/>
      <c r="D392" s="139"/>
      <c r="E392" s="139"/>
      <c r="F392" s="139"/>
      <c r="G392" s="139"/>
      <c r="H392" s="139"/>
      <c r="I392" s="139"/>
      <c r="J392" s="139"/>
      <c r="K392" s="139"/>
      <c r="L392" s="139"/>
      <c r="M392" s="139"/>
      <c r="N392" s="139"/>
      <c r="O392" s="145"/>
      <c r="P392" s="139"/>
      <c r="Q392" s="139"/>
      <c r="R392" s="139"/>
      <c r="S392" s="148"/>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row>
    <row r="393" spans="1:56" x14ac:dyDescent="0.25">
      <c r="A393" s="139"/>
      <c r="B393" s="139"/>
      <c r="C393" s="145"/>
      <c r="D393" s="139"/>
      <c r="E393" s="139"/>
      <c r="F393" s="139"/>
      <c r="G393" s="139"/>
      <c r="H393" s="139"/>
      <c r="I393" s="139"/>
      <c r="J393" s="139"/>
      <c r="K393" s="139"/>
      <c r="L393" s="139"/>
      <c r="M393" s="139"/>
      <c r="N393" s="139"/>
      <c r="O393" s="145"/>
      <c r="P393" s="139"/>
      <c r="Q393" s="139"/>
      <c r="R393" s="139"/>
      <c r="S393" s="148"/>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row>
    <row r="394" spans="1:56" x14ac:dyDescent="0.25">
      <c r="A394" s="139"/>
      <c r="B394" s="139"/>
      <c r="C394" s="145"/>
      <c r="D394" s="139"/>
      <c r="E394" s="139"/>
      <c r="F394" s="139"/>
      <c r="G394" s="139"/>
      <c r="H394" s="139"/>
      <c r="I394" s="139"/>
      <c r="J394" s="139"/>
      <c r="K394" s="139"/>
      <c r="L394" s="139"/>
      <c r="M394" s="139"/>
      <c r="N394" s="139"/>
      <c r="O394" s="145"/>
      <c r="P394" s="139"/>
      <c r="Q394" s="139"/>
      <c r="R394" s="139"/>
      <c r="S394" s="148"/>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row>
    <row r="395" spans="1:56" x14ac:dyDescent="0.25">
      <c r="A395" s="139"/>
      <c r="B395" s="139"/>
      <c r="C395" s="145"/>
      <c r="D395" s="139"/>
      <c r="E395" s="139"/>
      <c r="F395" s="139"/>
      <c r="G395" s="139"/>
      <c r="H395" s="139"/>
      <c r="I395" s="139"/>
      <c r="J395" s="139"/>
      <c r="K395" s="139"/>
      <c r="L395" s="139"/>
      <c r="M395" s="139"/>
      <c r="N395" s="139"/>
      <c r="O395" s="145"/>
      <c r="P395" s="139"/>
      <c r="Q395" s="139"/>
      <c r="R395" s="139"/>
      <c r="S395" s="148"/>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row>
    <row r="396" spans="1:56" x14ac:dyDescent="0.25">
      <c r="A396" s="139"/>
      <c r="B396" s="139"/>
      <c r="C396" s="145"/>
      <c r="D396" s="139"/>
      <c r="E396" s="139"/>
      <c r="F396" s="139"/>
      <c r="G396" s="139"/>
      <c r="H396" s="139"/>
      <c r="I396" s="139"/>
      <c r="J396" s="139"/>
      <c r="K396" s="139"/>
      <c r="L396" s="139"/>
      <c r="M396" s="139"/>
      <c r="N396" s="139"/>
      <c r="O396" s="145"/>
      <c r="P396" s="139"/>
      <c r="Q396" s="139"/>
      <c r="R396" s="139"/>
      <c r="S396" s="148"/>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row>
    <row r="397" spans="1:56" x14ac:dyDescent="0.25">
      <c r="A397" s="139"/>
      <c r="B397" s="139"/>
      <c r="C397" s="145"/>
      <c r="D397" s="139"/>
      <c r="E397" s="139"/>
      <c r="F397" s="139"/>
      <c r="G397" s="139"/>
      <c r="H397" s="139"/>
      <c r="I397" s="139"/>
      <c r="J397" s="139"/>
      <c r="K397" s="139"/>
      <c r="L397" s="139"/>
      <c r="M397" s="139"/>
      <c r="N397" s="139"/>
      <c r="O397" s="145"/>
      <c r="P397" s="139"/>
      <c r="Q397" s="139"/>
      <c r="R397" s="139"/>
      <c r="S397" s="148"/>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row>
    <row r="398" spans="1:56" x14ac:dyDescent="0.25">
      <c r="A398" s="139"/>
      <c r="B398" s="139"/>
      <c r="C398" s="145"/>
      <c r="D398" s="139"/>
      <c r="E398" s="139"/>
      <c r="F398" s="139"/>
      <c r="G398" s="139"/>
      <c r="H398" s="139"/>
      <c r="I398" s="139"/>
      <c r="J398" s="139"/>
      <c r="K398" s="139"/>
      <c r="L398" s="139"/>
      <c r="M398" s="139"/>
      <c r="N398" s="139"/>
      <c r="O398" s="145"/>
      <c r="P398" s="139"/>
      <c r="Q398" s="139"/>
      <c r="R398" s="139"/>
      <c r="S398" s="148"/>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row>
    <row r="399" spans="1:56" x14ac:dyDescent="0.25">
      <c r="A399" s="139"/>
      <c r="B399" s="139"/>
      <c r="C399" s="145"/>
      <c r="D399" s="139"/>
      <c r="E399" s="139"/>
      <c r="F399" s="139"/>
      <c r="G399" s="139"/>
      <c r="H399" s="139"/>
      <c r="I399" s="139"/>
      <c r="J399" s="139"/>
      <c r="K399" s="139"/>
      <c r="L399" s="139"/>
      <c r="M399" s="139"/>
      <c r="N399" s="139"/>
      <c r="O399" s="145"/>
      <c r="P399" s="139"/>
      <c r="Q399" s="139"/>
      <c r="R399" s="139"/>
      <c r="S399" s="148"/>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row>
    <row r="400" spans="1:56" x14ac:dyDescent="0.25">
      <c r="A400" s="139"/>
      <c r="B400" s="139"/>
      <c r="C400" s="145"/>
      <c r="D400" s="139"/>
      <c r="E400" s="139"/>
      <c r="F400" s="139"/>
      <c r="G400" s="139"/>
      <c r="H400" s="139"/>
      <c r="I400" s="139"/>
      <c r="J400" s="139"/>
      <c r="K400" s="139"/>
      <c r="L400" s="139"/>
      <c r="M400" s="139"/>
      <c r="N400" s="139"/>
      <c r="O400" s="145"/>
      <c r="P400" s="139"/>
      <c r="Q400" s="139"/>
      <c r="R400" s="139"/>
      <c r="S400" s="148"/>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row>
    <row r="401" spans="1:56" x14ac:dyDescent="0.25">
      <c r="A401" s="139"/>
      <c r="B401" s="139"/>
      <c r="C401" s="145"/>
      <c r="D401" s="139"/>
      <c r="E401" s="139"/>
      <c r="F401" s="139"/>
      <c r="G401" s="139"/>
      <c r="H401" s="139"/>
      <c r="I401" s="139"/>
      <c r="J401" s="139"/>
      <c r="K401" s="139"/>
      <c r="L401" s="139"/>
      <c r="M401" s="139"/>
      <c r="N401" s="139"/>
      <c r="O401" s="145"/>
      <c r="P401" s="139"/>
      <c r="Q401" s="139"/>
      <c r="R401" s="139"/>
      <c r="S401" s="148"/>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row>
    <row r="402" spans="1:56" x14ac:dyDescent="0.25">
      <c r="A402" s="139"/>
      <c r="B402" s="139"/>
      <c r="C402" s="145"/>
      <c r="D402" s="139"/>
      <c r="E402" s="139"/>
      <c r="F402" s="139"/>
      <c r="G402" s="139"/>
      <c r="H402" s="139"/>
      <c r="I402" s="139"/>
      <c r="J402" s="139"/>
      <c r="K402" s="139"/>
      <c r="L402" s="139"/>
      <c r="M402" s="139"/>
      <c r="N402" s="139"/>
      <c r="O402" s="145"/>
      <c r="P402" s="139"/>
      <c r="Q402" s="139"/>
      <c r="R402" s="139"/>
      <c r="S402" s="148"/>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row>
    <row r="403" spans="1:56" x14ac:dyDescent="0.25">
      <c r="A403" s="139"/>
      <c r="B403" s="139"/>
      <c r="C403" s="145"/>
      <c r="D403" s="139"/>
      <c r="E403" s="139"/>
      <c r="F403" s="139"/>
      <c r="G403" s="139"/>
      <c r="H403" s="139"/>
      <c r="I403" s="139"/>
      <c r="J403" s="139"/>
      <c r="K403" s="139"/>
      <c r="L403" s="139"/>
      <c r="M403" s="139"/>
      <c r="N403" s="139"/>
      <c r="O403" s="145"/>
      <c r="P403" s="139"/>
      <c r="Q403" s="139"/>
      <c r="R403" s="139"/>
      <c r="S403" s="148"/>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row>
    <row r="404" spans="1:56" x14ac:dyDescent="0.25">
      <c r="A404" s="139"/>
      <c r="B404" s="139"/>
      <c r="C404" s="145"/>
      <c r="D404" s="139"/>
      <c r="E404" s="139"/>
      <c r="F404" s="139"/>
      <c r="G404" s="139"/>
      <c r="H404" s="139"/>
      <c r="I404" s="139"/>
      <c r="J404" s="139"/>
      <c r="K404" s="139"/>
      <c r="L404" s="139"/>
      <c r="M404" s="139"/>
      <c r="N404" s="139"/>
      <c r="O404" s="145"/>
      <c r="P404" s="139"/>
      <c r="Q404" s="139"/>
      <c r="R404" s="139"/>
      <c r="S404" s="148"/>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row>
    <row r="405" spans="1:56" x14ac:dyDescent="0.25">
      <c r="A405" s="139"/>
      <c r="B405" s="139"/>
      <c r="C405" s="145"/>
      <c r="D405" s="139"/>
      <c r="E405" s="139"/>
      <c r="F405" s="139"/>
      <c r="G405" s="139"/>
      <c r="H405" s="139"/>
      <c r="I405" s="139"/>
      <c r="J405" s="139"/>
      <c r="K405" s="139"/>
      <c r="L405" s="139"/>
      <c r="M405" s="139"/>
      <c r="N405" s="139"/>
      <c r="O405" s="145"/>
      <c r="P405" s="139"/>
      <c r="Q405" s="139"/>
      <c r="R405" s="139"/>
      <c r="S405" s="148"/>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row>
    <row r="406" spans="1:56" x14ac:dyDescent="0.25">
      <c r="A406" s="139"/>
      <c r="B406" s="139"/>
      <c r="C406" s="145"/>
      <c r="D406" s="139"/>
      <c r="E406" s="139"/>
      <c r="F406" s="139"/>
      <c r="G406" s="139"/>
      <c r="H406" s="139"/>
      <c r="I406" s="139"/>
      <c r="J406" s="139"/>
      <c r="K406" s="139"/>
      <c r="L406" s="139"/>
      <c r="M406" s="139"/>
      <c r="N406" s="139"/>
      <c r="O406" s="145"/>
      <c r="P406" s="139"/>
      <c r="Q406" s="139"/>
      <c r="R406" s="139"/>
      <c r="S406" s="148"/>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row>
    <row r="407" spans="1:56" x14ac:dyDescent="0.25">
      <c r="A407" s="139"/>
      <c r="B407" s="139"/>
      <c r="C407" s="145"/>
      <c r="D407" s="139"/>
      <c r="E407" s="139"/>
      <c r="F407" s="139"/>
      <c r="G407" s="139"/>
      <c r="H407" s="139"/>
      <c r="I407" s="139"/>
      <c r="J407" s="139"/>
      <c r="K407" s="139"/>
      <c r="L407" s="139"/>
      <c r="M407" s="139"/>
      <c r="N407" s="139"/>
      <c r="O407" s="145"/>
      <c r="P407" s="139"/>
      <c r="Q407" s="139"/>
      <c r="R407" s="139"/>
      <c r="S407" s="148"/>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row>
    <row r="408" spans="1:56" x14ac:dyDescent="0.25">
      <c r="A408" s="139"/>
      <c r="B408" s="139"/>
      <c r="C408" s="145"/>
      <c r="D408" s="139"/>
      <c r="E408" s="139"/>
      <c r="F408" s="139"/>
      <c r="G408" s="139"/>
      <c r="H408" s="139"/>
      <c r="I408" s="139"/>
      <c r="J408" s="139"/>
      <c r="K408" s="139"/>
      <c r="L408" s="139"/>
      <c r="M408" s="139"/>
      <c r="N408" s="139"/>
      <c r="O408" s="145"/>
      <c r="P408" s="139"/>
      <c r="Q408" s="139"/>
      <c r="R408" s="139"/>
      <c r="S408" s="148"/>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row>
    <row r="409" spans="1:56" x14ac:dyDescent="0.25">
      <c r="A409" s="139"/>
      <c r="B409" s="139"/>
      <c r="C409" s="145"/>
      <c r="D409" s="139"/>
      <c r="E409" s="139"/>
      <c r="F409" s="139"/>
      <c r="G409" s="139"/>
      <c r="H409" s="139"/>
      <c r="I409" s="139"/>
      <c r="J409" s="139"/>
      <c r="K409" s="139"/>
      <c r="L409" s="139"/>
      <c r="M409" s="139"/>
      <c r="N409" s="139"/>
      <c r="O409" s="145"/>
      <c r="P409" s="139"/>
      <c r="Q409" s="139"/>
      <c r="R409" s="139"/>
      <c r="S409" s="148"/>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row>
    <row r="410" spans="1:56" x14ac:dyDescent="0.25">
      <c r="A410" s="139"/>
      <c r="B410" s="139"/>
      <c r="C410" s="145"/>
      <c r="D410" s="139"/>
      <c r="E410" s="139"/>
      <c r="F410" s="139"/>
      <c r="G410" s="139"/>
      <c r="H410" s="139"/>
      <c r="I410" s="139"/>
      <c r="J410" s="139"/>
      <c r="K410" s="139"/>
      <c r="L410" s="139"/>
      <c r="M410" s="139"/>
      <c r="N410" s="139"/>
      <c r="O410" s="145"/>
      <c r="P410" s="139"/>
      <c r="Q410" s="139"/>
      <c r="R410" s="139"/>
      <c r="S410" s="148"/>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row>
    <row r="411" spans="1:56" x14ac:dyDescent="0.25">
      <c r="A411" s="139"/>
      <c r="B411" s="139"/>
      <c r="C411" s="145"/>
      <c r="D411" s="139"/>
      <c r="E411" s="139"/>
      <c r="F411" s="139"/>
      <c r="G411" s="139"/>
      <c r="H411" s="139"/>
      <c r="I411" s="139"/>
      <c r="J411" s="139"/>
      <c r="K411" s="139"/>
      <c r="L411" s="139"/>
      <c r="M411" s="139"/>
      <c r="N411" s="139"/>
      <c r="O411" s="145"/>
      <c r="P411" s="139"/>
      <c r="Q411" s="139"/>
      <c r="R411" s="139"/>
      <c r="S411" s="148"/>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row>
    <row r="412" spans="1:56" x14ac:dyDescent="0.25">
      <c r="A412" s="139"/>
      <c r="B412" s="139"/>
      <c r="C412" s="145"/>
      <c r="D412" s="139"/>
      <c r="E412" s="139"/>
      <c r="F412" s="139"/>
      <c r="G412" s="139"/>
      <c r="H412" s="139"/>
      <c r="I412" s="139"/>
      <c r="J412" s="139"/>
      <c r="K412" s="139"/>
      <c r="L412" s="139"/>
      <c r="M412" s="139"/>
      <c r="N412" s="139"/>
      <c r="O412" s="145"/>
      <c r="P412" s="139"/>
      <c r="Q412" s="139"/>
      <c r="R412" s="139"/>
      <c r="S412" s="148"/>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row>
    <row r="413" spans="1:56" x14ac:dyDescent="0.25">
      <c r="A413" s="139"/>
      <c r="B413" s="139"/>
      <c r="C413" s="145"/>
      <c r="D413" s="139"/>
      <c r="E413" s="139"/>
      <c r="F413" s="139"/>
      <c r="G413" s="139"/>
      <c r="H413" s="139"/>
      <c r="I413" s="139"/>
      <c r="J413" s="139"/>
      <c r="K413" s="139"/>
      <c r="L413" s="139"/>
      <c r="M413" s="139"/>
      <c r="N413" s="139"/>
      <c r="O413" s="145"/>
      <c r="P413" s="139"/>
      <c r="Q413" s="139"/>
      <c r="R413" s="139"/>
      <c r="S413" s="148"/>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row>
    <row r="414" spans="1:56" x14ac:dyDescent="0.25">
      <c r="A414" s="139"/>
      <c r="B414" s="139"/>
      <c r="C414" s="145"/>
      <c r="D414" s="139"/>
      <c r="E414" s="139"/>
      <c r="F414" s="139"/>
      <c r="G414" s="139"/>
      <c r="H414" s="139"/>
      <c r="I414" s="139"/>
      <c r="J414" s="139"/>
      <c r="K414" s="139"/>
      <c r="L414" s="139"/>
      <c r="M414" s="139"/>
      <c r="N414" s="139"/>
      <c r="O414" s="145"/>
      <c r="P414" s="139"/>
      <c r="Q414" s="139"/>
      <c r="R414" s="139"/>
      <c r="S414" s="148"/>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row>
    <row r="415" spans="1:56" x14ac:dyDescent="0.25">
      <c r="A415" s="139"/>
      <c r="B415" s="139"/>
      <c r="C415" s="145"/>
      <c r="D415" s="139"/>
      <c r="E415" s="139"/>
      <c r="F415" s="139"/>
      <c r="G415" s="139"/>
      <c r="H415" s="139"/>
      <c r="I415" s="139"/>
      <c r="J415" s="139"/>
      <c r="K415" s="139"/>
      <c r="L415" s="139"/>
      <c r="M415" s="139"/>
      <c r="N415" s="139"/>
      <c r="O415" s="145"/>
      <c r="P415" s="139"/>
      <c r="Q415" s="139"/>
      <c r="R415" s="139"/>
      <c r="S415" s="148"/>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row>
    <row r="416" spans="1:56" x14ac:dyDescent="0.25">
      <c r="A416" s="139"/>
      <c r="B416" s="139"/>
      <c r="C416" s="145"/>
      <c r="D416" s="139"/>
      <c r="E416" s="139"/>
      <c r="F416" s="139"/>
      <c r="G416" s="139"/>
      <c r="H416" s="139"/>
      <c r="I416" s="139"/>
      <c r="J416" s="139"/>
      <c r="K416" s="139"/>
      <c r="L416" s="139"/>
      <c r="M416" s="139"/>
      <c r="N416" s="139"/>
      <c r="O416" s="145"/>
      <c r="P416" s="139"/>
      <c r="Q416" s="139"/>
      <c r="R416" s="139"/>
      <c r="S416" s="148"/>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row>
    <row r="417" spans="1:56" x14ac:dyDescent="0.25">
      <c r="A417" s="139"/>
      <c r="B417" s="139"/>
      <c r="C417" s="145"/>
      <c r="D417" s="139"/>
      <c r="E417" s="139"/>
      <c r="F417" s="139"/>
      <c r="G417" s="139"/>
      <c r="H417" s="139"/>
      <c r="I417" s="139"/>
      <c r="J417" s="139"/>
      <c r="K417" s="139"/>
      <c r="L417" s="139"/>
      <c r="M417" s="139"/>
      <c r="N417" s="139"/>
      <c r="O417" s="145"/>
      <c r="P417" s="139"/>
      <c r="Q417" s="139"/>
      <c r="R417" s="139"/>
      <c r="S417" s="148"/>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row>
    <row r="418" spans="1:56" x14ac:dyDescent="0.25">
      <c r="A418" s="139"/>
      <c r="B418" s="139"/>
      <c r="C418" s="145"/>
      <c r="D418" s="139"/>
      <c r="E418" s="139"/>
      <c r="F418" s="139"/>
      <c r="G418" s="139"/>
      <c r="H418" s="139"/>
      <c r="I418" s="139"/>
      <c r="J418" s="139"/>
      <c r="K418" s="139"/>
      <c r="L418" s="139"/>
      <c r="M418" s="139"/>
      <c r="N418" s="139"/>
      <c r="O418" s="145"/>
      <c r="P418" s="139"/>
      <c r="Q418" s="139"/>
      <c r="R418" s="139"/>
      <c r="S418" s="148"/>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row>
    <row r="419" spans="1:56" x14ac:dyDescent="0.25">
      <c r="A419" s="139"/>
      <c r="B419" s="139"/>
      <c r="C419" s="145"/>
      <c r="D419" s="139"/>
      <c r="E419" s="139"/>
      <c r="F419" s="139"/>
      <c r="G419" s="139"/>
      <c r="H419" s="139"/>
      <c r="I419" s="139"/>
      <c r="J419" s="139"/>
      <c r="K419" s="139"/>
      <c r="L419" s="139"/>
      <c r="M419" s="139"/>
      <c r="N419" s="139"/>
      <c r="O419" s="145"/>
      <c r="P419" s="139"/>
      <c r="Q419" s="139"/>
      <c r="R419" s="139"/>
      <c r="S419" s="148"/>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row>
    <row r="420" spans="1:56" x14ac:dyDescent="0.25">
      <c r="A420" s="139"/>
      <c r="B420" s="139"/>
      <c r="C420" s="145"/>
      <c r="D420" s="139"/>
      <c r="E420" s="139"/>
      <c r="F420" s="139"/>
      <c r="G420" s="139"/>
      <c r="H420" s="139"/>
      <c r="I420" s="139"/>
      <c r="J420" s="139"/>
      <c r="K420" s="139"/>
      <c r="L420" s="139"/>
      <c r="M420" s="139"/>
      <c r="N420" s="139"/>
      <c r="O420" s="145"/>
      <c r="P420" s="139"/>
      <c r="Q420" s="139"/>
      <c r="R420" s="139"/>
      <c r="S420" s="148"/>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row>
    <row r="421" spans="1:56" x14ac:dyDescent="0.25">
      <c r="A421" s="139"/>
      <c r="B421" s="139"/>
      <c r="C421" s="145"/>
      <c r="D421" s="139"/>
      <c r="E421" s="139"/>
      <c r="F421" s="139"/>
      <c r="G421" s="139"/>
      <c r="H421" s="139"/>
      <c r="I421" s="139"/>
      <c r="J421" s="139"/>
      <c r="K421" s="139"/>
      <c r="L421" s="139"/>
      <c r="M421" s="139"/>
      <c r="N421" s="139"/>
      <c r="O421" s="145"/>
      <c r="P421" s="139"/>
      <c r="Q421" s="139"/>
      <c r="R421" s="139"/>
      <c r="S421" s="148"/>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row>
    <row r="422" spans="1:56" x14ac:dyDescent="0.25">
      <c r="A422" s="139"/>
      <c r="B422" s="139"/>
      <c r="C422" s="145"/>
      <c r="D422" s="139"/>
      <c r="E422" s="139"/>
      <c r="F422" s="139"/>
      <c r="G422" s="139"/>
      <c r="H422" s="139"/>
      <c r="I422" s="139"/>
      <c r="J422" s="139"/>
      <c r="K422" s="139"/>
      <c r="L422" s="139"/>
      <c r="M422" s="139"/>
      <c r="N422" s="139"/>
      <c r="O422" s="145"/>
      <c r="P422" s="139"/>
      <c r="Q422" s="139"/>
      <c r="R422" s="139"/>
      <c r="S422" s="148"/>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row>
    <row r="423" spans="1:56" x14ac:dyDescent="0.25">
      <c r="A423" s="139"/>
      <c r="B423" s="139"/>
      <c r="C423" s="145"/>
      <c r="D423" s="139"/>
      <c r="E423" s="139"/>
      <c r="F423" s="139"/>
      <c r="G423" s="139"/>
      <c r="H423" s="139"/>
      <c r="I423" s="139"/>
      <c r="J423" s="139"/>
      <c r="K423" s="139"/>
      <c r="L423" s="139"/>
      <c r="M423" s="139"/>
      <c r="N423" s="139"/>
      <c r="O423" s="145"/>
      <c r="P423" s="139"/>
      <c r="Q423" s="139"/>
      <c r="R423" s="139"/>
      <c r="S423" s="148"/>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row>
    <row r="424" spans="1:56" x14ac:dyDescent="0.25">
      <c r="A424" s="139"/>
      <c r="B424" s="139"/>
      <c r="C424" s="145"/>
      <c r="D424" s="139"/>
      <c r="E424" s="139"/>
      <c r="F424" s="139"/>
      <c r="G424" s="139"/>
      <c r="H424" s="139"/>
      <c r="I424" s="139"/>
      <c r="J424" s="139"/>
      <c r="K424" s="139"/>
      <c r="L424" s="139"/>
      <c r="M424" s="139"/>
      <c r="N424" s="139"/>
      <c r="O424" s="145"/>
      <c r="P424" s="139"/>
      <c r="Q424" s="139"/>
      <c r="R424" s="139"/>
      <c r="S424" s="148"/>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row>
    <row r="425" spans="1:56" x14ac:dyDescent="0.25">
      <c r="A425" s="139"/>
      <c r="B425" s="139"/>
      <c r="C425" s="145"/>
      <c r="D425" s="139"/>
      <c r="E425" s="139"/>
      <c r="F425" s="139"/>
      <c r="G425" s="139"/>
      <c r="H425" s="139"/>
      <c r="I425" s="139"/>
      <c r="J425" s="139"/>
      <c r="K425" s="139"/>
      <c r="L425" s="139"/>
      <c r="M425" s="139"/>
      <c r="N425" s="139"/>
      <c r="O425" s="145"/>
      <c r="P425" s="139"/>
      <c r="Q425" s="139"/>
      <c r="R425" s="139"/>
      <c r="S425" s="148"/>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row>
    <row r="426" spans="1:56" x14ac:dyDescent="0.25">
      <c r="A426" s="139"/>
      <c r="B426" s="139"/>
      <c r="C426" s="145"/>
      <c r="D426" s="139"/>
      <c r="E426" s="139"/>
      <c r="F426" s="139"/>
      <c r="G426" s="139"/>
      <c r="H426" s="139"/>
      <c r="I426" s="139"/>
      <c r="J426" s="139"/>
      <c r="K426" s="139"/>
      <c r="L426" s="139"/>
      <c r="M426" s="139"/>
      <c r="N426" s="139"/>
      <c r="O426" s="145"/>
      <c r="P426" s="139"/>
      <c r="Q426" s="139"/>
      <c r="R426" s="139"/>
      <c r="S426" s="148"/>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row>
    <row r="427" spans="1:56" x14ac:dyDescent="0.25">
      <c r="A427" s="139"/>
      <c r="B427" s="139"/>
      <c r="C427" s="145"/>
      <c r="D427" s="139"/>
      <c r="E427" s="139"/>
      <c r="F427" s="139"/>
      <c r="G427" s="139"/>
      <c r="H427" s="139"/>
      <c r="I427" s="139"/>
      <c r="J427" s="139"/>
      <c r="K427" s="139"/>
      <c r="L427" s="139"/>
      <c r="M427" s="139"/>
      <c r="N427" s="139"/>
      <c r="O427" s="145"/>
      <c r="P427" s="139"/>
      <c r="Q427" s="139"/>
      <c r="R427" s="139"/>
      <c r="S427" s="148"/>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row>
    <row r="428" spans="1:56" x14ac:dyDescent="0.25">
      <c r="A428" s="139"/>
      <c r="B428" s="139"/>
      <c r="C428" s="145"/>
      <c r="D428" s="139"/>
      <c r="E428" s="139"/>
      <c r="F428" s="139"/>
      <c r="G428" s="139"/>
      <c r="H428" s="139"/>
      <c r="I428" s="139"/>
      <c r="J428" s="139"/>
      <c r="K428" s="139"/>
      <c r="L428" s="139"/>
      <c r="M428" s="139"/>
      <c r="N428" s="139"/>
      <c r="O428" s="145"/>
      <c r="P428" s="139"/>
      <c r="Q428" s="139"/>
      <c r="R428" s="139"/>
      <c r="S428" s="148"/>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row>
    <row r="429" spans="1:56" x14ac:dyDescent="0.25">
      <c r="A429" s="139"/>
      <c r="B429" s="139"/>
      <c r="C429" s="145"/>
      <c r="D429" s="139"/>
      <c r="E429" s="139"/>
      <c r="F429" s="139"/>
      <c r="G429" s="139"/>
      <c r="H429" s="139"/>
      <c r="I429" s="139"/>
      <c r="J429" s="139"/>
      <c r="K429" s="139"/>
      <c r="L429" s="139"/>
      <c r="M429" s="139"/>
      <c r="N429" s="139"/>
      <c r="O429" s="145"/>
      <c r="P429" s="139"/>
      <c r="Q429" s="139"/>
      <c r="R429" s="139"/>
      <c r="S429" s="148"/>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row>
    <row r="430" spans="1:56" x14ac:dyDescent="0.25">
      <c r="A430" s="139"/>
      <c r="B430" s="139"/>
      <c r="C430" s="145"/>
      <c r="D430" s="139"/>
      <c r="E430" s="139"/>
      <c r="F430" s="139"/>
      <c r="G430" s="139"/>
      <c r="H430" s="139"/>
      <c r="I430" s="139"/>
      <c r="J430" s="139"/>
      <c r="K430" s="139"/>
      <c r="L430" s="139"/>
      <c r="M430" s="139"/>
      <c r="N430" s="139"/>
      <c r="O430" s="145"/>
      <c r="P430" s="139"/>
      <c r="Q430" s="139"/>
      <c r="R430" s="139"/>
      <c r="S430" s="148"/>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row>
    <row r="431" spans="1:56" x14ac:dyDescent="0.25">
      <c r="A431" s="139"/>
      <c r="B431" s="139"/>
      <c r="C431" s="145"/>
      <c r="D431" s="139"/>
      <c r="E431" s="139"/>
      <c r="F431" s="139"/>
      <c r="G431" s="139"/>
      <c r="H431" s="139"/>
      <c r="I431" s="139"/>
      <c r="J431" s="139"/>
      <c r="K431" s="139"/>
      <c r="L431" s="139"/>
      <c r="M431" s="139"/>
      <c r="N431" s="139"/>
      <c r="O431" s="145"/>
      <c r="P431" s="139"/>
      <c r="Q431" s="139"/>
      <c r="R431" s="139"/>
      <c r="S431" s="148"/>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row>
    <row r="432" spans="1:56" x14ac:dyDescent="0.25">
      <c r="A432" s="139"/>
      <c r="B432" s="139"/>
      <c r="C432" s="145"/>
      <c r="D432" s="139"/>
      <c r="E432" s="139"/>
      <c r="F432" s="139"/>
      <c r="G432" s="139"/>
      <c r="H432" s="139"/>
      <c r="I432" s="139"/>
      <c r="J432" s="139"/>
      <c r="K432" s="139"/>
      <c r="L432" s="139"/>
      <c r="M432" s="139"/>
      <c r="N432" s="139"/>
      <c r="O432" s="145"/>
      <c r="P432" s="139"/>
      <c r="Q432" s="139"/>
      <c r="R432" s="139"/>
      <c r="S432" s="148"/>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row>
    <row r="433" spans="1:50" x14ac:dyDescent="0.25">
      <c r="A433" s="139"/>
      <c r="B433" s="139"/>
      <c r="C433" s="145"/>
      <c r="D433" s="139"/>
      <c r="E433" s="139"/>
      <c r="F433" s="139"/>
      <c r="G433" s="139"/>
      <c r="H433" s="139"/>
      <c r="I433" s="139"/>
      <c r="J433" s="139"/>
      <c r="K433" s="139"/>
      <c r="L433" s="139"/>
      <c r="M433" s="139"/>
      <c r="N433" s="139"/>
      <c r="O433" s="145"/>
      <c r="P433" s="139"/>
      <c r="Q433" s="139"/>
      <c r="R433" s="139"/>
      <c r="S433" s="148"/>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row>
    <row r="434" spans="1:50" x14ac:dyDescent="0.25">
      <c r="A434" s="139"/>
      <c r="B434" s="139"/>
      <c r="C434" s="145"/>
      <c r="D434" s="139"/>
      <c r="E434" s="139"/>
      <c r="F434" s="139"/>
      <c r="G434" s="139"/>
      <c r="H434" s="139"/>
      <c r="I434" s="139"/>
      <c r="J434" s="139"/>
      <c r="K434" s="139"/>
      <c r="L434" s="139"/>
      <c r="M434" s="139"/>
      <c r="N434" s="139"/>
      <c r="O434" s="145"/>
      <c r="P434" s="139"/>
      <c r="Q434" s="139"/>
      <c r="R434" s="139"/>
      <c r="S434" s="148"/>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row>
    <row r="435" spans="1:50" x14ac:dyDescent="0.25">
      <c r="A435" s="139"/>
      <c r="B435" s="139"/>
      <c r="C435" s="145"/>
      <c r="D435" s="139"/>
      <c r="E435" s="139"/>
      <c r="F435" s="139"/>
      <c r="G435" s="139"/>
      <c r="H435" s="139"/>
      <c r="I435" s="139"/>
      <c r="J435" s="139"/>
      <c r="K435" s="139"/>
      <c r="L435" s="139"/>
      <c r="M435" s="139"/>
      <c r="N435" s="139"/>
      <c r="O435" s="145"/>
      <c r="P435" s="139"/>
      <c r="Q435" s="139"/>
      <c r="R435" s="139"/>
      <c r="S435" s="148"/>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row>
  </sheetData>
  <sheetProtection autoFilter="0"/>
  <mergeCells count="28">
    <mergeCell ref="M11:N11"/>
    <mergeCell ref="G16:H16"/>
    <mergeCell ref="I16:J16"/>
    <mergeCell ref="I6:J6"/>
    <mergeCell ref="K6:K7"/>
    <mergeCell ref="L6:L7"/>
    <mergeCell ref="M7:N7"/>
    <mergeCell ref="M10:N10"/>
    <mergeCell ref="M8:N8"/>
    <mergeCell ref="M9:N9"/>
    <mergeCell ref="G6:H6"/>
    <mergeCell ref="M12:N12"/>
    <mergeCell ref="M13:N13"/>
    <mergeCell ref="A1:S1"/>
    <mergeCell ref="A2:S2"/>
    <mergeCell ref="A3:I3"/>
    <mergeCell ref="J3:O3"/>
    <mergeCell ref="P3:S3"/>
    <mergeCell ref="A5:A7"/>
    <mergeCell ref="D5:F5"/>
    <mergeCell ref="G5:L5"/>
    <mergeCell ref="M5:Q6"/>
    <mergeCell ref="R5:S6"/>
    <mergeCell ref="B6:B7"/>
    <mergeCell ref="C6:C7"/>
    <mergeCell ref="D6:D7"/>
    <mergeCell ref="E6:E7"/>
    <mergeCell ref="F6:F7"/>
  </mergeCells>
  <dataValidations disablePrompts="1" count="1">
    <dataValidation type="list" allowBlank="1" showInputMessage="1" showErrorMessage="1" sqref="R8:R13" xr:uid="{00000000-0002-0000-0300-000000000000}">
      <formula1>$R$16:$R$18</formula1>
    </dataValidation>
  </dataValidations>
  <printOptions horizontalCentered="1"/>
  <pageMargins left="0.25" right="0.25" top="0.75" bottom="0.75" header="0.3" footer="0.3"/>
  <pageSetup paperSize="5"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METODOLOGIA</vt:lpstr>
      <vt:lpstr>METODOLOGIA ICFE</vt:lpstr>
      <vt:lpstr>RIESGOS PROCESOS 2025</vt:lpstr>
      <vt:lpstr>Escala DAFP</vt:lpstr>
      <vt:lpstr>OPORTUNIDADES 2025</vt:lpstr>
      <vt:lpstr>METODOLOGIA!Área_de_impresión</vt:lpstr>
      <vt:lpstr>'OPORTUNIDADES 2025'!Área_de_impresión</vt:lpstr>
      <vt:lpstr>'RIESGOS PROCESOS 2025'!Área_de_impresión</vt:lpstr>
      <vt:lpstr>'OPORTUNIDADES 2025'!Títulos_a_imprimir</vt:lpstr>
      <vt:lpstr>'RIESGOS PROCESOS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Jairzinho Barco Correa</dc:creator>
  <cp:lastModifiedBy>Gestión Documental ICFE</cp:lastModifiedBy>
  <cp:lastPrinted>2019-05-16T18:24:06Z</cp:lastPrinted>
  <dcterms:created xsi:type="dcterms:W3CDTF">2015-02-27T12:07:33Z</dcterms:created>
  <dcterms:modified xsi:type="dcterms:W3CDTF">2026-03-24T13:59:26Z</dcterms:modified>
</cp:coreProperties>
</file>